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/>
  </bookViews>
  <sheets>
    <sheet name="ПОДБОР ОНК" sheetId="1" r:id="rId1"/>
    <sheet name="Вес стальных труб" sheetId="2" r:id="rId2"/>
    <sheet name="Вес чугунных труб" sheetId="3" r:id="rId3"/>
    <sheet name="Вес НПВХ труб" sheetId="4" r:id="rId4"/>
    <sheet name="Вес стеклопластиковых труб" sheetId="5" r:id="rId5"/>
    <sheet name="Вес керамических труб" sheetId="6" r:id="rId6"/>
  </sheets>
  <calcPr calcId="145621"/>
</workbook>
</file>

<file path=xl/calcChain.xml><?xml version="1.0" encoding="utf-8"?>
<calcChain xmlns="http://schemas.openxmlformats.org/spreadsheetml/2006/main">
  <c r="A18" i="1" l="1"/>
  <c r="A15" i="1"/>
  <c r="A14" i="1"/>
  <c r="O9" i="1"/>
  <c r="AM60" i="1" s="1"/>
  <c r="M9" i="1"/>
  <c r="K9" i="1"/>
  <c r="AW68" i="1" s="1"/>
  <c r="Q6" i="1"/>
  <c r="Y11" i="1" l="1"/>
  <c r="X12" i="1"/>
  <c r="Z12" i="1"/>
  <c r="AK12" i="1"/>
  <c r="S11" i="1" s="1"/>
  <c r="Y13" i="1"/>
  <c r="Y14" i="1"/>
  <c r="Y15" i="1"/>
  <c r="Y16" i="1"/>
  <c r="X17" i="1"/>
  <c r="Z17" i="1"/>
  <c r="AS18" i="1"/>
  <c r="S15" i="1" s="1"/>
  <c r="AK24" i="1"/>
  <c r="S12" i="1" s="1"/>
  <c r="AK40" i="1"/>
  <c r="S13" i="1" s="1"/>
  <c r="AS43" i="1"/>
  <c r="S16" i="1" s="1"/>
  <c r="AW43" i="1"/>
  <c r="AN58" i="1"/>
  <c r="AM61" i="1"/>
  <c r="AV68" i="1"/>
  <c r="AU68" i="1" s="1"/>
  <c r="Q5" i="1"/>
  <c r="Q7" i="1"/>
  <c r="P9" i="1"/>
  <c r="X11" i="1"/>
  <c r="AA11" i="1" s="1"/>
  <c r="Z11" i="1"/>
  <c r="Y12" i="1"/>
  <c r="AA12" i="1"/>
  <c r="AN12" i="1"/>
  <c r="AM12" i="1" s="1"/>
  <c r="X13" i="1"/>
  <c r="AA13" i="1" s="1"/>
  <c r="Z13" i="1"/>
  <c r="X14" i="1"/>
  <c r="AA14" i="1" s="1"/>
  <c r="Z14" i="1"/>
  <c r="X15" i="1"/>
  <c r="AA15" i="1" s="1"/>
  <c r="Z15" i="1"/>
  <c r="P16" i="1"/>
  <c r="X16" i="1"/>
  <c r="AA16" i="1" s="1"/>
  <c r="Z16" i="1"/>
  <c r="Y17" i="1"/>
  <c r="AA17" i="1"/>
  <c r="AV18" i="1"/>
  <c r="AU18" i="1" s="1"/>
  <c r="AN24" i="1"/>
  <c r="AM24" i="1" s="1"/>
  <c r="AN40" i="1"/>
  <c r="AM40" i="1" s="1"/>
  <c r="AV43" i="1"/>
  <c r="AU43" i="1" s="1"/>
  <c r="AK58" i="1"/>
  <c r="S14" i="1" s="1"/>
  <c r="AM58" i="1"/>
  <c r="AS68" i="1"/>
  <c r="S17" i="1" s="1"/>
  <c r="K18" i="1" l="1"/>
  <c r="K19" i="1"/>
  <c r="K17" i="1"/>
  <c r="K16" i="1"/>
  <c r="U17" i="1"/>
  <c r="V17" i="1"/>
  <c r="T17" i="1"/>
  <c r="W17" i="1" s="1"/>
  <c r="V14" i="1"/>
  <c r="U14" i="1"/>
  <c r="AT43" i="1"/>
  <c r="AL40" i="1"/>
  <c r="AL24" i="1"/>
  <c r="T12" i="1" s="1"/>
  <c r="W12" i="1" s="1"/>
  <c r="AT18" i="1"/>
  <c r="T15" i="1" s="1"/>
  <c r="W15" i="1" s="1"/>
  <c r="AL12" i="1"/>
  <c r="AT68" i="1"/>
  <c r="AL58" i="1"/>
  <c r="T14" i="1" s="1"/>
  <c r="W14" i="1" s="1"/>
  <c r="V16" i="1"/>
  <c r="T16" i="1"/>
  <c r="W16" i="1" s="1"/>
  <c r="U16" i="1"/>
  <c r="V13" i="1"/>
  <c r="T13" i="1"/>
  <c r="W13" i="1" s="1"/>
  <c r="U13" i="1"/>
  <c r="U12" i="1"/>
  <c r="V12" i="1"/>
  <c r="V15" i="1"/>
  <c r="U15" i="1"/>
  <c r="V11" i="1"/>
  <c r="T11" i="1"/>
  <c r="W11" i="1" s="1"/>
  <c r="U11" i="1"/>
  <c r="N17" i="1" l="1"/>
  <c r="L17" i="1"/>
  <c r="O17" i="1"/>
  <c r="M17" i="1"/>
  <c r="O18" i="1"/>
  <c r="M18" i="1"/>
  <c r="N18" i="1"/>
  <c r="L18" i="1"/>
  <c r="N16" i="1"/>
  <c r="L16" i="1"/>
  <c r="O16" i="1"/>
  <c r="M16" i="1"/>
  <c r="N19" i="1"/>
  <c r="L19" i="1"/>
  <c r="O19" i="1"/>
  <c r="M19" i="1"/>
  <c r="D26" i="1" l="1"/>
  <c r="B26" i="1"/>
  <c r="E26" i="1"/>
  <c r="C26" i="1"/>
  <c r="A26" i="1"/>
  <c r="E23" i="1"/>
  <c r="C23" i="1"/>
  <c r="A23" i="1"/>
  <c r="D23" i="1"/>
  <c r="B23" i="1"/>
  <c r="D25" i="1"/>
  <c r="B25" i="1"/>
  <c r="E25" i="1"/>
  <c r="C25" i="1"/>
  <c r="A25" i="1"/>
  <c r="D24" i="1"/>
  <c r="B24" i="1"/>
  <c r="E24" i="1"/>
  <c r="C24" i="1"/>
  <c r="A24" i="1"/>
  <c r="F23" i="1" l="1"/>
  <c r="A16" i="1"/>
  <c r="G26" i="1"/>
  <c r="G25" i="1"/>
  <c r="G24" i="1"/>
  <c r="G23" i="1"/>
  <c r="A17" i="1"/>
</calcChain>
</file>

<file path=xl/sharedStrings.xml><?xml version="1.0" encoding="utf-8"?>
<sst xmlns="http://schemas.openxmlformats.org/spreadsheetml/2006/main" count="303" uniqueCount="179">
  <si>
    <t>КАЛЬКУЛЯТОР ПОДБОРА
ОПОРНО-НАПРАВЛЯЮЩИХ КОЛЕЦ (ОНК)</t>
  </si>
  <si>
    <t>КАЛЬКУЛЯТОР ПОДБОРА ОПОРНО-НАПРАВЛЯЮЩИХ КОЛЕЦ</t>
  </si>
  <si>
    <t>VER 10-04-2017</t>
  </si>
  <si>
    <t>40+</t>
  </si>
  <si>
    <t>R</t>
  </si>
  <si>
    <t>Zakres</t>
  </si>
  <si>
    <t>Ilośc el</t>
  </si>
  <si>
    <t>Wysokość</t>
  </si>
  <si>
    <t>BR</t>
  </si>
  <si>
    <t>Калькулятор позволяет подобрать оптимальный тип опорно-направляющих колец
для использования с заданными диаметрами труб</t>
  </si>
  <si>
    <t>Kalkulator pozwala oszacować optymalny rodzaj płozy do zastosowania przy określonych średnicach rur.</t>
  </si>
  <si>
    <t>L</t>
  </si>
  <si>
    <t>S</t>
  </si>
  <si>
    <t>TR</t>
  </si>
  <si>
    <t>Свободное пространство "s" (мм)</t>
  </si>
  <si>
    <t>Рекомендовано (мм)</t>
  </si>
  <si>
    <t>15-40</t>
  </si>
  <si>
    <t>длина &lt; 15 м</t>
  </si>
  <si>
    <t>pow 40</t>
  </si>
  <si>
    <t>ZR</t>
  </si>
  <si>
    <t>длина 15-40 м</t>
  </si>
  <si>
    <t>Średnica rury przewodowej [mm]</t>
  </si>
  <si>
    <t>Średnica rury osłonowej [mm]</t>
  </si>
  <si>
    <t>Длина футляра [m]</t>
  </si>
  <si>
    <t>Różnica</t>
  </si>
  <si>
    <t>длина &gt; 40 м</t>
  </si>
  <si>
    <t>Typ Płozy</t>
  </si>
  <si>
    <t>Wysokość Płozy</t>
  </si>
  <si>
    <t>Ilość elementów</t>
  </si>
  <si>
    <t>Nośność 1 obwód [kg]</t>
  </si>
  <si>
    <t>Luz [mm]</t>
  </si>
  <si>
    <t>Наружный диаметр трубы D2 (мм)</t>
  </si>
  <si>
    <t>Внутренний диаметр футляра D1 (мм)</t>
  </si>
  <si>
    <t>Длина футляра (м)</t>
  </si>
  <si>
    <t>SM</t>
  </si>
  <si>
    <t>Typ płozy</t>
  </si>
  <si>
    <t>Wysokość [mm]</t>
  </si>
  <si>
    <t>Ilość elementów [mm]</t>
  </si>
  <si>
    <t>Нагрузка на одно кольцо [kg]</t>
  </si>
  <si>
    <t>Ilość obwodów</t>
  </si>
  <si>
    <t>SM DUO I</t>
  </si>
  <si>
    <t>SM DUO II</t>
  </si>
  <si>
    <t>ВОЗМОЖНЫЕ ВАРИАНТЫ</t>
  </si>
  <si>
    <t>Модель спейсера</t>
  </si>
  <si>
    <t>Высота (мм)</t>
  </si>
  <si>
    <t>Кол-во звеньев 
на 1 кольцо</t>
  </si>
  <si>
    <t>Максимальная статическая нагрузка 
на 1 кольцо (кг)</t>
  </si>
  <si>
    <t>Кол-во опорных колец</t>
  </si>
  <si>
    <t>Ze względu na małą wartość parametru „S” (luz między płozą a rurą osłonową), prosimy o kontakt celem potwierdzenia poprawności doboru płozy.</t>
  </si>
  <si>
    <t>Podane powyżej informacje służą tylko celom informacyjnym i nie stanowią oferty handlowej.</t>
  </si>
  <si>
    <t>W celu potwierdzenia prawidłowego doboru płóz prosimy o kontakt z naszym działem handlowym.</t>
  </si>
  <si>
    <t>Программа предлагает решения, основанные на размерах труб и длине футляра. Кроме того, при выборе соответствующих опорно-направляющих колец необходимо учитывать вес трубы со средой (см. вкладки), допуски на трубы, овальность трубы, форму сварного соединения, требования к материалам ОНК (со стальными элементами или без них).</t>
  </si>
  <si>
    <t>Термин "Рекомендовано" относится к рекомендуемым моделям спейсеров и количеству ОНК
для указанной длины футляра.</t>
  </si>
  <si>
    <t>Спейсеры с металлическими элементами</t>
  </si>
  <si>
    <t>Спейсеры без металлических элементов</t>
  </si>
  <si>
    <t>SM DUO I (поставляется под заказ)</t>
  </si>
  <si>
    <t>-</t>
  </si>
  <si>
    <t>Информация, приведенная выше, носит исключительно информационный характер и не является офертой.</t>
  </si>
  <si>
    <t>UWAGA</t>
  </si>
  <si>
    <t>Чтобы подтвердить правильный выбор, пожалуйста, свяжитесь с официальным представителем.</t>
  </si>
  <si>
    <t>Formuła</t>
  </si>
  <si>
    <t>Веса стальных труб (с водой)</t>
  </si>
  <si>
    <t>DN</t>
  </si>
  <si>
    <t>Dнар х толщина стенки</t>
  </si>
  <si>
    <t>Вес трубы</t>
  </si>
  <si>
    <t>Вес трубы с водой</t>
  </si>
  <si>
    <t>мм</t>
  </si>
  <si>
    <t>кг/м.пог</t>
  </si>
  <si>
    <t>33,7 * 3,2</t>
  </si>
  <si>
    <t>42,4 * 3,2</t>
  </si>
  <si>
    <t>48,3 * 3,2</t>
  </si>
  <si>
    <t>60,3 * 3,6</t>
  </si>
  <si>
    <t>76,1 * 3,6</t>
  </si>
  <si>
    <t>88,9 * 4,0</t>
  </si>
  <si>
    <t>108,0 * 4,0</t>
  </si>
  <si>
    <t>114,3 * 4,0</t>
  </si>
  <si>
    <t>129,0 * 4,0</t>
  </si>
  <si>
    <t>139,7 * 4,0</t>
  </si>
  <si>
    <t>159,0 * 4,5</t>
  </si>
  <si>
    <t>168,3 * 4,5</t>
  </si>
  <si>
    <t>193,7 * 5,6</t>
  </si>
  <si>
    <t>219,1 * 6,3</t>
  </si>
  <si>
    <t>273,0 * 7,1</t>
  </si>
  <si>
    <t>323,9 * 8,0</t>
  </si>
  <si>
    <t>355,6 * 8,0</t>
  </si>
  <si>
    <t>406,4 * 8,8</t>
  </si>
  <si>
    <t>457,0 * 10,0</t>
  </si>
  <si>
    <t>508,0 * 11,0</t>
  </si>
  <si>
    <t>550,0 * 11,0</t>
  </si>
  <si>
    <t>610,0 * 11,0</t>
  </si>
  <si>
    <t>711,0 * 11,0</t>
  </si>
  <si>
    <t>813,0 * 11,0</t>
  </si>
  <si>
    <t>914,0 * 14,2</t>
  </si>
  <si>
    <t>1016,0 * 14,2</t>
  </si>
  <si>
    <t>1118,0 * 14,2</t>
  </si>
  <si>
    <t>1219,0 * 14,2</t>
  </si>
  <si>
    <t>1320,0 * 16,0</t>
  </si>
  <si>
    <t>1420,0 * 16,0</t>
  </si>
  <si>
    <t>1520,0 * 16,0</t>
  </si>
  <si>
    <t>Веса труб из серого чугуна</t>
  </si>
  <si>
    <t>98 * 6</t>
  </si>
  <si>
    <t>118 * 6</t>
  </si>
  <si>
    <t>144 * 6</t>
  </si>
  <si>
    <t>170 * 6</t>
  </si>
  <si>
    <t>222 * 6,3</t>
  </si>
  <si>
    <t>274 * 6,8</t>
  </si>
  <si>
    <t>326 * 7,2</t>
  </si>
  <si>
    <t>378 * 7,7</t>
  </si>
  <si>
    <t>429 * 8,1</t>
  </si>
  <si>
    <t>532 * 9</t>
  </si>
  <si>
    <t>635 * 9,9</t>
  </si>
  <si>
    <t>738 * 10,8</t>
  </si>
  <si>
    <t>842 * 11,7</t>
  </si>
  <si>
    <t>945 * 12,6</t>
  </si>
  <si>
    <t>1048 * 13,5</t>
  </si>
  <si>
    <t>1152 * 14,4</t>
  </si>
  <si>
    <t>1255 * 15,3</t>
  </si>
  <si>
    <t>1462 * 17,1</t>
  </si>
  <si>
    <t>Веса напорных труб из НПВХ</t>
  </si>
  <si>
    <t>SDR</t>
  </si>
  <si>
    <t>63 * 2,5</t>
  </si>
  <si>
    <t>90 * 3,5</t>
  </si>
  <si>
    <t>110 * 3,2</t>
  </si>
  <si>
    <t>110 * 4,2</t>
  </si>
  <si>
    <t>160 * 4,0</t>
  </si>
  <si>
    <t>160 * 4,7</t>
  </si>
  <si>
    <t>160 * 6,2</t>
  </si>
  <si>
    <t>200 * 4,9</t>
  </si>
  <si>
    <t>200 * 5,9</t>
  </si>
  <si>
    <t>225 * 8,6</t>
  </si>
  <si>
    <t>250 * 6,2</t>
  </si>
  <si>
    <t>250 * 7,3</t>
  </si>
  <si>
    <t>280 * 10,8</t>
  </si>
  <si>
    <t>315 * 7,1</t>
  </si>
  <si>
    <t>315 * 9,2</t>
  </si>
  <si>
    <t>315 * 12,1</t>
  </si>
  <si>
    <t>400 * 9,8</t>
  </si>
  <si>
    <t>400 * 11,7</t>
  </si>
  <si>
    <t>400 * 15,3</t>
  </si>
  <si>
    <t>450 * 17,3</t>
  </si>
  <si>
    <t>500 * 12,2</t>
  </si>
  <si>
    <t>500 * 14,6</t>
  </si>
  <si>
    <t>500 * 19,2</t>
  </si>
  <si>
    <t>630 * 15,4</t>
  </si>
  <si>
    <t>630 * 18,4</t>
  </si>
  <si>
    <t>Веса стеклопластиковых труб</t>
  </si>
  <si>
    <t>168 * 4,0</t>
  </si>
  <si>
    <t>220 * 5,8</t>
  </si>
  <si>
    <t>272 * 6,9</t>
  </si>
  <si>
    <t>324 * 7,9</t>
  </si>
  <si>
    <t>376 * 9,0</t>
  </si>
  <si>
    <t>427 * 10,1</t>
  </si>
  <si>
    <t>478 * 10,9</t>
  </si>
  <si>
    <t>530 * 12,1</t>
  </si>
  <si>
    <t>616 * 13,8</t>
  </si>
  <si>
    <t>718 * 15,6</t>
  </si>
  <si>
    <t>820 * 17,0</t>
  </si>
  <si>
    <t>924 * 19,2</t>
  </si>
  <si>
    <t>1026 * 21,2</t>
  </si>
  <si>
    <t>1099 * 23,0</t>
  </si>
  <si>
    <t>1299 * 25,0</t>
  </si>
  <si>
    <t>1434 * 29,1</t>
  </si>
  <si>
    <t>1549 * 30,6</t>
  </si>
  <si>
    <t>Веса керамических труб</t>
  </si>
  <si>
    <t>131 * 13,5</t>
  </si>
  <si>
    <t>159 * 17,0</t>
  </si>
  <si>
    <t>186 * 18,0</t>
  </si>
  <si>
    <t>242 * 21,0</t>
  </si>
  <si>
    <t>299 * 24,5</t>
  </si>
  <si>
    <t>355 * 27,5</t>
  </si>
  <si>
    <t>417 * 33,5</t>
  </si>
  <si>
    <t>486 * 43,0</t>
  </si>
  <si>
    <t>548 * 49,0</t>
  </si>
  <si>
    <t>609 * 54,5</t>
  </si>
  <si>
    <t>721 * 60,5</t>
  </si>
  <si>
    <t>831 * 65,5</t>
  </si>
  <si>
    <t>941 * 70,5</t>
  </si>
  <si>
    <t>L (не поставляется в РФ)</t>
  </si>
  <si>
    <t>R (не поставляется в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</si>
</sst>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color rgb="FF000000"/>
      <name val="Calibri"/>
      <scheme val="minor"/>
    </font>
    <font>
      <b/>
      <sz val="26"/>
      <color theme="1"/>
      <name val="Open Sans"/>
    </font>
    <font>
      <sz val="10"/>
      <name val="Calibri"/>
    </font>
    <font>
      <sz val="10"/>
      <color rgb="FFFFFFFF"/>
      <name val="Open Sans"/>
    </font>
    <font>
      <b/>
      <sz val="22"/>
      <color rgb="FFFFFFFF"/>
      <name val="Open Sans"/>
    </font>
    <font>
      <b/>
      <sz val="8"/>
      <color theme="1"/>
      <name val="Open Sans"/>
    </font>
    <font>
      <i/>
      <sz val="12"/>
      <color theme="1"/>
      <name val="Open Sans"/>
    </font>
    <font>
      <sz val="10"/>
      <color theme="1"/>
      <name val="Open Sans"/>
    </font>
    <font>
      <b/>
      <sz val="10"/>
      <color theme="1"/>
      <name val="Open Sans"/>
    </font>
    <font>
      <sz val="14"/>
      <color rgb="FFFFFFFF"/>
      <name val="Open Sans"/>
    </font>
    <font>
      <b/>
      <sz val="24"/>
      <color rgb="FFFFFFFF"/>
      <name val="Open Sans"/>
    </font>
    <font>
      <b/>
      <sz val="14"/>
      <color theme="1"/>
      <name val="Open Sans"/>
    </font>
    <font>
      <b/>
      <sz val="24"/>
      <color theme="1"/>
      <name val="Open Sans"/>
    </font>
    <font>
      <b/>
      <sz val="12"/>
      <color rgb="FFFF0000"/>
      <name val="Open Sans"/>
    </font>
    <font>
      <b/>
      <sz val="12"/>
      <color theme="1"/>
      <name val="Open Sans"/>
    </font>
    <font>
      <sz val="12"/>
      <color rgb="FFFFFFFF"/>
      <name val="Open Sans"/>
    </font>
    <font>
      <b/>
      <sz val="16"/>
      <color theme="1"/>
      <name val="Open Sans"/>
    </font>
    <font>
      <u/>
      <sz val="10"/>
      <color rgb="FFFFFFFF"/>
      <name val="Open Sans"/>
    </font>
    <font>
      <b/>
      <i/>
      <sz val="12"/>
      <color rgb="FFFF0000"/>
      <name val="Open Sans"/>
    </font>
    <font>
      <b/>
      <sz val="14"/>
      <color rgb="FF000000"/>
      <name val="Open Sans"/>
    </font>
    <font>
      <sz val="14"/>
      <color rgb="FF000000"/>
      <name val="Open Sans"/>
    </font>
    <font>
      <sz val="14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3" fillId="2" borderId="4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8" xfId="0" applyFont="1" applyBorder="1" applyAlignment="1"/>
    <xf numFmtId="0" fontId="7" fillId="0" borderId="0" xfId="0" applyFont="1" applyAlignment="1"/>
    <xf numFmtId="0" fontId="7" fillId="0" borderId="9" xfId="0" applyFont="1" applyBorder="1" applyAlignment="1"/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2" fontId="11" fillId="0" borderId="19" xfId="0" applyNumberFormat="1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" fontId="14" fillId="3" borderId="21" xfId="0" applyNumberFormat="1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/>
    <xf numFmtId="1" fontId="16" fillId="2" borderId="25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1" fontId="16" fillId="2" borderId="30" xfId="0" applyNumberFormat="1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/>
    <xf numFmtId="0" fontId="3" fillId="2" borderId="7" xfId="0" applyFont="1" applyFill="1" applyBorder="1" applyAlignment="1"/>
    <xf numFmtId="0" fontId="7" fillId="2" borderId="4" xfId="0" applyFont="1" applyFill="1" applyBorder="1" applyAlignment="1"/>
    <xf numFmtId="0" fontId="19" fillId="0" borderId="19" xfId="0" applyFont="1" applyBorder="1" applyAlignment="1">
      <alignment horizontal="center" vertical="center" wrapText="1"/>
    </xf>
    <xf numFmtId="1" fontId="19" fillId="0" borderId="19" xfId="0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" fontId="20" fillId="0" borderId="19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" fontId="20" fillId="0" borderId="19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/>
    <xf numFmtId="2" fontId="9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13" fillId="0" borderId="8" xfId="0" applyFont="1" applyBorder="1" applyAlignment="1">
      <alignment horizontal="center"/>
    </xf>
    <xf numFmtId="0" fontId="0" fillId="0" borderId="0" xfId="0" applyFont="1" applyAlignment="1"/>
    <xf numFmtId="0" fontId="2" fillId="0" borderId="9" xfId="0" applyFont="1" applyBorder="1"/>
    <xf numFmtId="0" fontId="1" fillId="0" borderId="1" xfId="0" applyFont="1" applyBorder="1" applyAlignment="1">
      <alignment horizontal="center" wrapText="1"/>
    </xf>
    <xf numFmtId="0" fontId="2" fillId="0" borderId="3" xfId="0" applyFont="1" applyBorder="1"/>
    <xf numFmtId="0" fontId="4" fillId="2" borderId="5" xfId="0" applyFont="1" applyFill="1" applyBorder="1" applyAlignment="1">
      <alignment horizontal="center"/>
    </xf>
    <xf numFmtId="0" fontId="2" fillId="0" borderId="6" xfId="0" applyFont="1" applyBorder="1"/>
    <xf numFmtId="0" fontId="5" fillId="0" borderId="8" xfId="0" applyFont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5" xfId="0" applyFont="1" applyBorder="1"/>
    <xf numFmtId="0" fontId="13" fillId="0" borderId="1" xfId="0" applyFont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2" fillId="0" borderId="29" xfId="0" applyFont="1" applyBorder="1"/>
    <xf numFmtId="0" fontId="11" fillId="2" borderId="38" xfId="0" applyFont="1" applyFill="1" applyBorder="1" applyAlignment="1">
      <alignment horizontal="center"/>
    </xf>
    <xf numFmtId="0" fontId="2" fillId="0" borderId="39" xfId="0" applyFont="1" applyBorder="1"/>
    <xf numFmtId="0" fontId="12" fillId="4" borderId="16" xfId="0" applyFont="1" applyFill="1" applyBorder="1" applyAlignment="1">
      <alignment horizontal="center"/>
    </xf>
    <xf numFmtId="0" fontId="2" fillId="0" borderId="17" xfId="0" applyFont="1" applyBorder="1"/>
    <xf numFmtId="0" fontId="12" fillId="4" borderId="18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20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 vertical="center"/>
    </xf>
    <xf numFmtId="0" fontId="2" fillId="0" borderId="8" xfId="0" applyFont="1" applyBorder="1"/>
    <xf numFmtId="0" fontId="2" fillId="0" borderId="12" xfId="0" applyFont="1" applyBorder="1"/>
    <xf numFmtId="0" fontId="14" fillId="3" borderId="23" xfId="0" applyFont="1" applyFill="1" applyBorder="1" applyAlignment="1">
      <alignment horizontal="center"/>
    </xf>
    <xf numFmtId="0" fontId="2" fillId="0" borderId="24" xfId="0" applyFont="1" applyBorder="1"/>
    <xf numFmtId="1" fontId="16" fillId="2" borderId="28" xfId="0" applyNumberFormat="1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7" xfId="0" applyFont="1" applyBorder="1"/>
    <xf numFmtId="0" fontId="14" fillId="0" borderId="18" xfId="0" applyFont="1" applyBorder="1" applyAlignment="1">
      <alignment horizontal="center" vertical="center" wrapText="1"/>
    </xf>
    <xf numFmtId="0" fontId="2" fillId="0" borderId="40" xfId="0" applyFont="1" applyBorder="1"/>
    <xf numFmtId="0" fontId="18" fillId="0" borderId="8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/>
    </xf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6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1" fontId="9" fillId="2" borderId="1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1">
    <dxf>
      <font>
        <color rgb="FFFFFF99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99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99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3</xdr:row>
      <xdr:rowOff>85725</xdr:rowOff>
    </xdr:from>
    <xdr:ext cx="2562225" cy="2381250"/>
    <xdr:pic>
      <xdr:nvPicPr>
        <xdr:cNvPr id="2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123825</xdr:colOff>
      <xdr:row>4</xdr:row>
      <xdr:rowOff>95250</xdr:rowOff>
    </xdr:from>
    <xdr:to>
      <xdr:col>1</xdr:col>
      <xdr:colOff>790575</xdr:colOff>
      <xdr:row>8</xdr:row>
      <xdr:rowOff>228600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724025"/>
          <a:ext cx="17145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ntegra.gliwice.pl/kontak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00"/>
  <sheetViews>
    <sheetView showGridLines="0" tabSelected="1" workbookViewId="0">
      <selection activeCell="I39" sqref="I39"/>
    </sheetView>
  </sheetViews>
  <sheetFormatPr defaultColWidth="14.42578125" defaultRowHeight="15" customHeight="1"/>
  <cols>
    <col min="1" max="1" width="15.7109375" customWidth="1"/>
    <col min="2" max="2" width="16.5703125" customWidth="1"/>
    <col min="3" max="3" width="17" customWidth="1"/>
    <col min="4" max="4" width="18.140625" customWidth="1"/>
    <col min="5" max="5" width="24.42578125" customWidth="1"/>
    <col min="6" max="6" width="20.7109375" customWidth="1"/>
    <col min="7" max="7" width="9.140625" customWidth="1"/>
    <col min="8" max="8" width="16.7109375" customWidth="1"/>
    <col min="9" max="10" width="9.140625" customWidth="1"/>
    <col min="11" max="11" width="10.85546875" customWidth="1"/>
    <col min="12" max="12" width="19.140625" customWidth="1"/>
    <col min="13" max="13" width="21" customWidth="1"/>
    <col min="14" max="14" width="13.140625" customWidth="1"/>
    <col min="15" max="15" width="27.140625" customWidth="1"/>
    <col min="16" max="16" width="12.5703125" customWidth="1"/>
    <col min="17" max="18" width="9.140625" customWidth="1"/>
    <col min="19" max="19" width="23.5703125" customWidth="1"/>
    <col min="20" max="20" width="14.28515625" customWidth="1"/>
    <col min="21" max="21" width="21" customWidth="1"/>
    <col min="22" max="22" width="19.28515625" customWidth="1"/>
    <col min="23" max="23" width="19.7109375" customWidth="1"/>
    <col min="24" max="60" width="9.140625" customWidth="1"/>
    <col min="61" max="61" width="7.7109375" customWidth="1"/>
    <col min="62" max="62" width="9.140625" customWidth="1"/>
    <col min="63" max="65" width="5" customWidth="1"/>
    <col min="66" max="75" width="9.140625" customWidth="1"/>
  </cols>
  <sheetData>
    <row r="1" spans="1:75" ht="60.75" customHeight="1">
      <c r="A1" s="65" t="s">
        <v>0</v>
      </c>
      <c r="B1" s="59"/>
      <c r="C1" s="59"/>
      <c r="D1" s="59"/>
      <c r="E1" s="59"/>
      <c r="F1" s="59"/>
      <c r="G1" s="59"/>
      <c r="H1" s="66"/>
      <c r="I1" s="1"/>
      <c r="J1" s="1"/>
      <c r="K1" s="67" t="s">
        <v>1</v>
      </c>
      <c r="L1" s="68"/>
      <c r="M1" s="68"/>
      <c r="N1" s="68"/>
      <c r="O1" s="68"/>
      <c r="P1" s="6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18.75" customHeight="1">
      <c r="A2" s="69" t="s">
        <v>2</v>
      </c>
      <c r="B2" s="63"/>
      <c r="C2" s="63"/>
      <c r="D2" s="63"/>
      <c r="E2" s="63"/>
      <c r="F2" s="63"/>
      <c r="G2" s="63"/>
      <c r="H2" s="64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3"/>
      <c r="V2" s="3"/>
      <c r="W2" s="3"/>
      <c r="X2" s="3"/>
      <c r="Y2" s="3"/>
      <c r="Z2" s="3"/>
      <c r="AA2" s="3"/>
      <c r="AB2" s="1"/>
      <c r="AC2" s="1"/>
      <c r="AD2" s="1"/>
      <c r="AE2" s="1">
        <v>15</v>
      </c>
      <c r="AF2" s="1">
        <v>40</v>
      </c>
      <c r="AG2" s="1" t="s">
        <v>3</v>
      </c>
      <c r="AH2" s="1"/>
      <c r="AI2" s="1"/>
      <c r="AJ2" s="71" t="s">
        <v>4</v>
      </c>
      <c r="AK2" s="70" t="s">
        <v>5</v>
      </c>
      <c r="AL2" s="61"/>
      <c r="AM2" s="1" t="s">
        <v>6</v>
      </c>
      <c r="AN2" s="1"/>
      <c r="AO2" s="70" t="s">
        <v>7</v>
      </c>
      <c r="AP2" s="61"/>
      <c r="AQ2" s="1"/>
      <c r="AR2" s="71" t="s">
        <v>8</v>
      </c>
      <c r="AS2" s="70" t="s">
        <v>5</v>
      </c>
      <c r="AT2" s="61"/>
      <c r="AU2" s="1" t="s">
        <v>6</v>
      </c>
      <c r="AV2" s="1"/>
      <c r="AW2" s="70" t="s">
        <v>7</v>
      </c>
      <c r="AX2" s="61"/>
      <c r="AY2" s="1"/>
      <c r="AZ2" s="1"/>
      <c r="BA2" s="1"/>
      <c r="BB2" s="1"/>
      <c r="BC2" s="1"/>
      <c r="BD2" s="1"/>
      <c r="BE2" s="1"/>
      <c r="BF2" s="1">
        <v>32</v>
      </c>
      <c r="BG2" s="1">
        <v>110</v>
      </c>
      <c r="BH2" s="1" t="s">
        <v>8</v>
      </c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36" customHeight="1">
      <c r="A3" s="103" t="s">
        <v>9</v>
      </c>
      <c r="B3" s="63"/>
      <c r="C3" s="63"/>
      <c r="D3" s="63"/>
      <c r="E3" s="63"/>
      <c r="F3" s="63"/>
      <c r="G3" s="63"/>
      <c r="H3" s="64"/>
      <c r="I3" s="1"/>
      <c r="J3" s="1"/>
      <c r="K3" s="70" t="s">
        <v>10</v>
      </c>
      <c r="L3" s="68"/>
      <c r="M3" s="68"/>
      <c r="N3" s="68"/>
      <c r="O3" s="68"/>
      <c r="P3" s="61"/>
      <c r="Q3" s="1"/>
      <c r="R3" s="1"/>
      <c r="S3" s="1"/>
      <c r="T3" s="1"/>
      <c r="U3" s="1"/>
      <c r="V3" s="1"/>
      <c r="W3" s="1"/>
      <c r="X3" s="1"/>
      <c r="Y3" s="3"/>
      <c r="Z3" s="3"/>
      <c r="AA3" s="3"/>
      <c r="AB3" s="1">
        <v>32</v>
      </c>
      <c r="AC3" s="1">
        <v>109.999</v>
      </c>
      <c r="AD3" s="1" t="s">
        <v>8</v>
      </c>
      <c r="AE3" s="1">
        <v>1</v>
      </c>
      <c r="AF3" s="1">
        <v>1</v>
      </c>
      <c r="AG3" s="1">
        <v>1</v>
      </c>
      <c r="AH3" s="1"/>
      <c r="AI3" s="1"/>
      <c r="AJ3" s="72"/>
      <c r="AK3" s="1">
        <v>160</v>
      </c>
      <c r="AL3" s="1">
        <v>190</v>
      </c>
      <c r="AM3" s="1">
        <v>4</v>
      </c>
      <c r="AN3" s="1"/>
      <c r="AO3" s="1"/>
      <c r="AP3" s="1">
        <v>28</v>
      </c>
      <c r="AQ3" s="1"/>
      <c r="AR3" s="72"/>
      <c r="AS3" s="1">
        <v>32</v>
      </c>
      <c r="AT3" s="1">
        <v>38</v>
      </c>
      <c r="AU3" s="1">
        <v>3</v>
      </c>
      <c r="AV3" s="1"/>
      <c r="AW3" s="1"/>
      <c r="AX3" s="1">
        <v>15</v>
      </c>
      <c r="AY3" s="1"/>
      <c r="AZ3" s="1"/>
      <c r="BA3" s="1"/>
      <c r="BB3" s="1"/>
      <c r="BC3" s="1"/>
      <c r="BD3" s="1"/>
      <c r="BE3" s="1"/>
      <c r="BF3" s="1">
        <v>110</v>
      </c>
      <c r="BG3" s="1">
        <v>151</v>
      </c>
      <c r="BH3" s="1" t="s">
        <v>8</v>
      </c>
      <c r="BI3" s="1" t="s">
        <v>11</v>
      </c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ht="12.75" customHeight="1">
      <c r="A4" s="4"/>
      <c r="B4" s="5"/>
      <c r="C4" s="5"/>
      <c r="D4" s="5"/>
      <c r="E4" s="5"/>
      <c r="F4" s="5"/>
      <c r="G4" s="5"/>
      <c r="H4" s="6"/>
      <c r="I4" s="1"/>
      <c r="J4" s="1"/>
      <c r="K4" s="1"/>
      <c r="L4" s="1"/>
      <c r="M4" s="1"/>
      <c r="N4" s="1"/>
      <c r="O4" s="1"/>
      <c r="P4" s="1" t="s">
        <v>12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72"/>
      <c r="AK4" s="1">
        <v>190</v>
      </c>
      <c r="AL4" s="1">
        <v>225</v>
      </c>
      <c r="AM4" s="1">
        <v>5</v>
      </c>
      <c r="AN4" s="1"/>
      <c r="AO4" s="1">
        <v>28</v>
      </c>
      <c r="AP4" s="1">
        <v>42</v>
      </c>
      <c r="AQ4" s="1"/>
      <c r="AR4" s="72"/>
      <c r="AS4" s="1">
        <v>38</v>
      </c>
      <c r="AT4" s="1">
        <v>49</v>
      </c>
      <c r="AU4" s="1">
        <v>4</v>
      </c>
      <c r="AV4" s="1"/>
      <c r="AW4" s="1">
        <v>15</v>
      </c>
      <c r="AX4" s="1">
        <v>25</v>
      </c>
      <c r="AY4" s="1"/>
      <c r="AZ4" s="1"/>
      <c r="BA4" s="1"/>
      <c r="BB4" s="1"/>
      <c r="BC4" s="1"/>
      <c r="BD4" s="1"/>
      <c r="BE4" s="1"/>
      <c r="BF4" s="1">
        <v>151</v>
      </c>
      <c r="BG4" s="1">
        <v>160</v>
      </c>
      <c r="BH4" s="1" t="s">
        <v>8</v>
      </c>
      <c r="BI4" s="1" t="s">
        <v>11</v>
      </c>
      <c r="BJ4" s="1" t="s">
        <v>13</v>
      </c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ht="13.5" customHeight="1">
      <c r="A5" s="7"/>
      <c r="B5" s="8"/>
      <c r="C5" s="8"/>
      <c r="D5" s="8"/>
      <c r="E5" s="8"/>
      <c r="F5" s="8"/>
      <c r="G5" s="5"/>
      <c r="H5" s="6"/>
      <c r="I5" s="1"/>
      <c r="J5" s="1"/>
      <c r="K5" s="1"/>
      <c r="L5" s="1"/>
      <c r="M5" s="1"/>
      <c r="N5" s="1"/>
      <c r="O5" s="1"/>
      <c r="P5" s="1">
        <v>15</v>
      </c>
      <c r="Q5" s="1">
        <f>(M9-K9)/2-0.5*D7</f>
        <v>-2.5</v>
      </c>
      <c r="R5" s="1"/>
      <c r="S5" s="1"/>
      <c r="T5" s="1"/>
      <c r="U5" s="1"/>
      <c r="V5" s="1"/>
      <c r="W5" s="1"/>
      <c r="X5" s="1"/>
      <c r="Y5" s="1"/>
      <c r="Z5" s="1"/>
      <c r="AA5" s="1"/>
      <c r="AB5" s="1">
        <v>110</v>
      </c>
      <c r="AC5" s="1">
        <v>150.999</v>
      </c>
      <c r="AD5" s="1" t="s">
        <v>8</v>
      </c>
      <c r="AE5" s="1">
        <v>1</v>
      </c>
      <c r="AF5" s="1">
        <v>1</v>
      </c>
      <c r="AG5" s="1">
        <v>2</v>
      </c>
      <c r="AH5" s="1"/>
      <c r="AI5" s="1"/>
      <c r="AJ5" s="72"/>
      <c r="AK5" s="1">
        <v>225</v>
      </c>
      <c r="AL5" s="1">
        <v>255</v>
      </c>
      <c r="AM5" s="1">
        <v>6</v>
      </c>
      <c r="AN5" s="1"/>
      <c r="AO5" s="1">
        <v>42</v>
      </c>
      <c r="AP5" s="1">
        <v>58</v>
      </c>
      <c r="AQ5" s="1"/>
      <c r="AR5" s="72"/>
      <c r="AS5" s="1">
        <v>49</v>
      </c>
      <c r="AT5" s="1">
        <v>59</v>
      </c>
      <c r="AU5" s="1">
        <v>5</v>
      </c>
      <c r="AV5" s="1"/>
      <c r="AW5" s="1">
        <v>25</v>
      </c>
      <c r="AX5" s="1">
        <v>35</v>
      </c>
      <c r="AY5" s="1"/>
      <c r="AZ5" s="1"/>
      <c r="BA5" s="1"/>
      <c r="BB5" s="1"/>
      <c r="BC5" s="1"/>
      <c r="BD5" s="1"/>
      <c r="BE5" s="1"/>
      <c r="BF5" s="1">
        <v>160</v>
      </c>
      <c r="BG5" s="1">
        <v>173</v>
      </c>
      <c r="BH5" s="1" t="s">
        <v>8</v>
      </c>
      <c r="BI5" s="1" t="s">
        <v>11</v>
      </c>
      <c r="BJ5" s="1" t="s">
        <v>13</v>
      </c>
      <c r="BK5" s="1" t="s">
        <v>4</v>
      </c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ht="15" customHeight="1">
      <c r="A6" s="4"/>
      <c r="B6" s="5"/>
      <c r="C6" s="58" t="s">
        <v>14</v>
      </c>
      <c r="D6" s="59"/>
      <c r="E6" s="9" t="s">
        <v>15</v>
      </c>
      <c r="F6" s="5"/>
      <c r="G6" s="5"/>
      <c r="H6" s="6"/>
      <c r="I6" s="1"/>
      <c r="J6" s="1"/>
      <c r="K6" s="1"/>
      <c r="L6" s="1"/>
      <c r="M6" s="1"/>
      <c r="N6" s="1"/>
      <c r="O6" s="1"/>
      <c r="P6" s="1" t="s">
        <v>16</v>
      </c>
      <c r="Q6" s="1">
        <f>(M9-K9)/2-0.5*D8</f>
        <v>-5</v>
      </c>
      <c r="R6" s="1"/>
      <c r="S6" s="1"/>
      <c r="T6" s="1"/>
      <c r="U6" s="1"/>
      <c r="V6" s="1"/>
      <c r="W6" s="1"/>
      <c r="X6" s="1"/>
      <c r="Y6" s="1"/>
      <c r="Z6" s="1"/>
      <c r="AA6" s="1"/>
      <c r="AB6" s="1">
        <v>110</v>
      </c>
      <c r="AC6" s="1">
        <v>150.999</v>
      </c>
      <c r="AD6" s="1" t="s">
        <v>11</v>
      </c>
      <c r="AE6" s="1">
        <v>2</v>
      </c>
      <c r="AF6" s="1">
        <v>2</v>
      </c>
      <c r="AG6" s="1">
        <v>1</v>
      </c>
      <c r="AH6" s="1"/>
      <c r="AI6" s="1"/>
      <c r="AJ6" s="72"/>
      <c r="AK6" s="1">
        <v>255</v>
      </c>
      <c r="AL6" s="1">
        <v>290</v>
      </c>
      <c r="AM6" s="1">
        <v>7</v>
      </c>
      <c r="AN6" s="1"/>
      <c r="AO6" s="1">
        <v>58</v>
      </c>
      <c r="AP6" s="1">
        <v>72</v>
      </c>
      <c r="AQ6" s="1"/>
      <c r="AR6" s="72"/>
      <c r="AS6" s="1">
        <v>59</v>
      </c>
      <c r="AT6" s="1">
        <v>70</v>
      </c>
      <c r="AU6" s="1">
        <v>6</v>
      </c>
      <c r="AV6" s="1"/>
      <c r="AW6" s="1">
        <v>35</v>
      </c>
      <c r="AX6" s="1">
        <v>45</v>
      </c>
      <c r="AY6" s="1"/>
      <c r="AZ6" s="1"/>
      <c r="BA6" s="1"/>
      <c r="BB6" s="1"/>
      <c r="BC6" s="1"/>
      <c r="BD6" s="1"/>
      <c r="BE6" s="1"/>
      <c r="BF6" s="1">
        <v>173</v>
      </c>
      <c r="BG6" s="1">
        <v>300</v>
      </c>
      <c r="BH6" s="1" t="s">
        <v>11</v>
      </c>
      <c r="BI6" s="1" t="s">
        <v>4</v>
      </c>
      <c r="BJ6" s="1" t="s">
        <v>13</v>
      </c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ht="19.5" customHeight="1">
      <c r="A7" s="4"/>
      <c r="B7" s="5"/>
      <c r="C7" s="10" t="s">
        <v>17</v>
      </c>
      <c r="D7" s="11">
        <v>5</v>
      </c>
      <c r="E7" s="12">
        <v>5</v>
      </c>
      <c r="F7" s="5"/>
      <c r="G7" s="5"/>
      <c r="H7" s="6"/>
      <c r="I7" s="1"/>
      <c r="J7" s="1"/>
      <c r="K7" s="1"/>
      <c r="L7" s="1"/>
      <c r="M7" s="1"/>
      <c r="N7" s="1"/>
      <c r="O7" s="1"/>
      <c r="P7" s="1" t="s">
        <v>18</v>
      </c>
      <c r="Q7" s="1">
        <f>(M9-K9)/2-0.5*D9</f>
        <v>-10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72"/>
      <c r="AK7" s="1">
        <v>290</v>
      </c>
      <c r="AL7" s="1">
        <v>325</v>
      </c>
      <c r="AM7" s="1">
        <v>8</v>
      </c>
      <c r="AN7" s="1"/>
      <c r="AO7" s="1">
        <v>72</v>
      </c>
      <c r="AP7" s="1"/>
      <c r="AQ7" s="1"/>
      <c r="AR7" s="72"/>
      <c r="AS7" s="1">
        <v>70</v>
      </c>
      <c r="AT7" s="1">
        <v>80</v>
      </c>
      <c r="AU7" s="1">
        <v>7</v>
      </c>
      <c r="AV7" s="1"/>
      <c r="AW7" s="1">
        <v>45</v>
      </c>
      <c r="AX7" s="1"/>
      <c r="AY7" s="1"/>
      <c r="AZ7" s="1"/>
      <c r="BA7" s="1"/>
      <c r="BB7" s="1"/>
      <c r="BC7" s="1"/>
      <c r="BD7" s="1"/>
      <c r="BE7" s="1"/>
      <c r="BF7" s="1">
        <v>300</v>
      </c>
      <c r="BG7" s="1">
        <v>400</v>
      </c>
      <c r="BH7" s="1" t="s">
        <v>11</v>
      </c>
      <c r="BI7" s="1" t="s">
        <v>4</v>
      </c>
      <c r="BJ7" s="1" t="s">
        <v>13</v>
      </c>
      <c r="BK7" s="1" t="s">
        <v>19</v>
      </c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ht="19.5" customHeight="1">
      <c r="A8" s="4"/>
      <c r="B8" s="5"/>
      <c r="C8" s="10" t="s">
        <v>20</v>
      </c>
      <c r="D8" s="11">
        <v>10</v>
      </c>
      <c r="E8" s="12">
        <v>10</v>
      </c>
      <c r="F8" s="5"/>
      <c r="G8" s="5"/>
      <c r="H8" s="6"/>
      <c r="I8" s="1"/>
      <c r="J8" s="1"/>
      <c r="K8" s="60" t="s">
        <v>21</v>
      </c>
      <c r="L8" s="61"/>
      <c r="M8" s="60" t="s">
        <v>22</v>
      </c>
      <c r="N8" s="61"/>
      <c r="O8" s="13" t="s">
        <v>23</v>
      </c>
      <c r="P8" s="1" t="s">
        <v>24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151</v>
      </c>
      <c r="AC8" s="1">
        <v>159.999</v>
      </c>
      <c r="AD8" s="1" t="s">
        <v>8</v>
      </c>
      <c r="AE8" s="1">
        <v>3</v>
      </c>
      <c r="AF8" s="1">
        <v>3</v>
      </c>
      <c r="AG8" s="1">
        <v>3</v>
      </c>
      <c r="AH8" s="1"/>
      <c r="AI8" s="1"/>
      <c r="AJ8" s="72"/>
      <c r="AK8" s="1">
        <v>325</v>
      </c>
      <c r="AL8" s="1">
        <v>355</v>
      </c>
      <c r="AM8" s="1">
        <v>9</v>
      </c>
      <c r="AN8" s="1"/>
      <c r="AO8" s="1"/>
      <c r="AP8" s="1"/>
      <c r="AQ8" s="1"/>
      <c r="AR8" s="72"/>
      <c r="AS8" s="1">
        <v>80</v>
      </c>
      <c r="AT8" s="1">
        <v>91</v>
      </c>
      <c r="AU8" s="1">
        <v>8</v>
      </c>
      <c r="AV8" s="1"/>
      <c r="AW8" s="1"/>
      <c r="AX8" s="1"/>
      <c r="AY8" s="1"/>
      <c r="AZ8" s="1"/>
      <c r="BA8" s="1"/>
      <c r="BB8" s="1"/>
      <c r="BC8" s="1"/>
      <c r="BD8" s="1"/>
      <c r="BE8" s="1"/>
      <c r="BF8" s="1">
        <v>400</v>
      </c>
      <c r="BG8" s="1">
        <v>414</v>
      </c>
      <c r="BH8" s="1" t="s">
        <v>4</v>
      </c>
      <c r="BI8" s="1" t="s">
        <v>13</v>
      </c>
      <c r="BJ8" s="1" t="s">
        <v>19</v>
      </c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ht="19.5" customHeight="1">
      <c r="A9" s="4"/>
      <c r="B9" s="5"/>
      <c r="C9" s="14" t="s">
        <v>25</v>
      </c>
      <c r="D9" s="15">
        <v>20</v>
      </c>
      <c r="E9" s="16">
        <v>20</v>
      </c>
      <c r="F9" s="5"/>
      <c r="G9" s="5"/>
      <c r="H9" s="6"/>
      <c r="I9" s="1"/>
      <c r="J9" s="1"/>
      <c r="K9" s="104">
        <f>A12</f>
        <v>0</v>
      </c>
      <c r="L9" s="61"/>
      <c r="M9" s="104">
        <f>C12</f>
        <v>0</v>
      </c>
      <c r="N9" s="61"/>
      <c r="O9" s="17">
        <f>E12</f>
        <v>0</v>
      </c>
      <c r="P9" s="3">
        <f>IF(O9&lt;15,Q5,IF(AND(O9&gt;=15,O9&lt;=40),Q6,Q7))</f>
        <v>-2.5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151</v>
      </c>
      <c r="AC9" s="1">
        <v>159.999</v>
      </c>
      <c r="AD9" s="1" t="s">
        <v>11</v>
      </c>
      <c r="AE9" s="1">
        <v>1</v>
      </c>
      <c r="AF9" s="1">
        <v>1</v>
      </c>
      <c r="AG9" s="1">
        <v>1</v>
      </c>
      <c r="AH9" s="1"/>
      <c r="AI9" s="1"/>
      <c r="AJ9" s="72"/>
      <c r="AK9" s="1">
        <v>355</v>
      </c>
      <c r="AL9" s="1">
        <v>390</v>
      </c>
      <c r="AM9" s="1">
        <v>10</v>
      </c>
      <c r="AN9" s="1"/>
      <c r="AO9" s="1"/>
      <c r="AP9" s="1"/>
      <c r="AQ9" s="1"/>
      <c r="AR9" s="72"/>
      <c r="AS9" s="1">
        <v>91</v>
      </c>
      <c r="AT9" s="1">
        <v>102</v>
      </c>
      <c r="AU9" s="1">
        <v>9</v>
      </c>
      <c r="AV9" s="1"/>
      <c r="AW9" s="1"/>
      <c r="AX9" s="1"/>
      <c r="AY9" s="1"/>
      <c r="AZ9" s="1"/>
      <c r="BA9" s="1"/>
      <c r="BB9" s="1"/>
      <c r="BC9" s="1"/>
      <c r="BD9" s="1"/>
      <c r="BE9" s="1"/>
      <c r="BF9" s="1">
        <v>414</v>
      </c>
      <c r="BG9" s="1">
        <v>420</v>
      </c>
      <c r="BH9" s="1" t="s">
        <v>4</v>
      </c>
      <c r="BI9" s="1" t="s">
        <v>19</v>
      </c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 ht="12.75" customHeight="1">
      <c r="A10" s="4"/>
      <c r="B10" s="5"/>
      <c r="C10" s="5"/>
      <c r="D10" s="5"/>
      <c r="E10" s="5"/>
      <c r="F10" s="8"/>
      <c r="G10" s="8"/>
      <c r="H10" s="18"/>
      <c r="I10" s="1"/>
      <c r="J10" s="1"/>
      <c r="K10" s="1"/>
      <c r="L10" s="1"/>
      <c r="M10" s="1"/>
      <c r="N10" s="1"/>
      <c r="O10" s="1"/>
      <c r="P10" s="1"/>
      <c r="Q10" s="1"/>
      <c r="R10" s="1"/>
      <c r="S10" s="3" t="s">
        <v>26</v>
      </c>
      <c r="T10" s="3" t="s">
        <v>27</v>
      </c>
      <c r="U10" s="3" t="s">
        <v>28</v>
      </c>
      <c r="V10" s="3" t="s">
        <v>29</v>
      </c>
      <c r="W10" s="3" t="s">
        <v>30</v>
      </c>
      <c r="X10" s="1">
        <v>15</v>
      </c>
      <c r="Y10" s="1">
        <v>40</v>
      </c>
      <c r="Z10" s="3" t="s">
        <v>3</v>
      </c>
      <c r="AA10" s="3"/>
      <c r="AB10" s="1">
        <v>151</v>
      </c>
      <c r="AC10" s="1">
        <v>159.999</v>
      </c>
      <c r="AD10" s="1" t="s">
        <v>13</v>
      </c>
      <c r="AE10" s="1">
        <v>2</v>
      </c>
      <c r="AF10" s="1">
        <v>2</v>
      </c>
      <c r="AG10" s="1">
        <v>2</v>
      </c>
      <c r="AH10" s="1"/>
      <c r="AI10" s="1"/>
      <c r="AJ10" s="73"/>
      <c r="AK10" s="1">
        <v>390</v>
      </c>
      <c r="AL10" s="1">
        <v>420</v>
      </c>
      <c r="AM10" s="1">
        <v>11</v>
      </c>
      <c r="AN10" s="1"/>
      <c r="AO10" s="1"/>
      <c r="AP10" s="1"/>
      <c r="AQ10" s="1"/>
      <c r="AR10" s="72"/>
      <c r="AS10" s="1">
        <v>102</v>
      </c>
      <c r="AT10" s="1">
        <v>112</v>
      </c>
      <c r="AU10" s="1">
        <v>10</v>
      </c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>
        <v>420</v>
      </c>
      <c r="BG10" s="1">
        <v>475</v>
      </c>
      <c r="BH10" s="1" t="s">
        <v>19</v>
      </c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 ht="54" customHeight="1">
      <c r="A11" s="108" t="s">
        <v>31</v>
      </c>
      <c r="B11" s="80"/>
      <c r="C11" s="109" t="s">
        <v>32</v>
      </c>
      <c r="D11" s="80"/>
      <c r="E11" s="19" t="s">
        <v>33</v>
      </c>
      <c r="F11" s="5"/>
      <c r="G11" s="5"/>
      <c r="H11" s="6"/>
      <c r="I11" s="1"/>
      <c r="J11" s="1"/>
      <c r="K11" s="1"/>
      <c r="L11" s="1"/>
      <c r="M11" s="1"/>
      <c r="N11" s="1"/>
      <c r="O11" s="1"/>
      <c r="P11" s="1"/>
      <c r="Q11" s="1"/>
      <c r="R11" s="1" t="s">
        <v>4</v>
      </c>
      <c r="S11" s="3">
        <f>IF(AK12="R","R",0)</f>
        <v>0</v>
      </c>
      <c r="T11" s="3">
        <f>IF(S11=0,0,AL12)</f>
        <v>0</v>
      </c>
      <c r="U11" s="1">
        <f>IF(S11=AJ2,AM12,0)</f>
        <v>0</v>
      </c>
      <c r="V11" s="1">
        <f>IF(S11=R11,400,0)</f>
        <v>0</v>
      </c>
      <c r="W11" s="1">
        <f>IF(T11=0,0,(P9-T11)*2)</f>
        <v>0</v>
      </c>
      <c r="X11" s="1">
        <f>IF(AND(K9&gt;=AB15,K9&lt;=AC15),AE15,IF(AND(K9&gt;AB18,K9&lt;=AC18),AE18,IF(AND(K9&gt;=AB22,K9&lt;=AC22),AE22,IF(AND(K9&gt;AB26,K9&lt;=AC26),AE26,IF(AND(K9&gt;AB30,K9&lt;=AC30),AE30,0)))))</f>
        <v>0</v>
      </c>
      <c r="Y11" s="1">
        <f>IF(AND(K9&gt;=AB15,K9&lt;=AC15),AF15,IF(AND(K9&gt;AB18,K9&lt;=AC18),AF18,IF(AND(K9&gt;=AB22,K9&lt;=AC22),AF22,IF(AND(K9&gt;AB26,K9&lt;=AC26),AF26,IF(AND(K9&gt;AB30,K9&lt;=AC30),AF30,0)))))</f>
        <v>0</v>
      </c>
      <c r="Z11" s="1">
        <f>IF(AND(K9&gt;=AB15,K9&lt;=AC15),AG15,IF(AND(K9&gt;AB18,K9&lt;=AC18),AG18,IF(AND(K9&gt;=AB22,K9&lt;=AC22),AG22,IF(AND(K9&gt;AB26,K9&lt;=AC26),AG26,IF(AND(K9&gt;AB30,K9&lt;=AC30),AG30,0)))))</f>
        <v>0</v>
      </c>
      <c r="AA11" s="1">
        <f>IF(O9&lt;=X10,X11,IF(AND(O9&gt;X10,O9&lt;=Y10),Y11,Z11))</f>
        <v>0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72"/>
      <c r="AS11" s="1">
        <v>112</v>
      </c>
      <c r="AT11" s="1">
        <v>122</v>
      </c>
      <c r="AU11" s="1">
        <v>11</v>
      </c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>
        <v>475</v>
      </c>
      <c r="BG11" s="1">
        <v>805</v>
      </c>
      <c r="BH11" s="1" t="s">
        <v>19</v>
      </c>
      <c r="BI11" s="1" t="s">
        <v>34</v>
      </c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75" ht="30" customHeight="1">
      <c r="A12" s="79">
        <v>0</v>
      </c>
      <c r="B12" s="80"/>
      <c r="C12" s="81">
        <v>0</v>
      </c>
      <c r="D12" s="80"/>
      <c r="E12" s="20">
        <v>0</v>
      </c>
      <c r="F12" s="5"/>
      <c r="G12" s="5"/>
      <c r="H12" s="6"/>
      <c r="I12" s="1"/>
      <c r="J12" s="1"/>
      <c r="K12" s="1"/>
      <c r="L12" s="1"/>
      <c r="M12" s="1"/>
      <c r="N12" s="1"/>
      <c r="O12" s="1"/>
      <c r="P12" s="1"/>
      <c r="Q12" s="1"/>
      <c r="R12" s="1" t="s">
        <v>13</v>
      </c>
      <c r="S12" s="3">
        <f>IF(AK24="TR","TR",0)</f>
        <v>0</v>
      </c>
      <c r="T12" s="3">
        <f>IF(S12=0,0,AL24)</f>
        <v>0</v>
      </c>
      <c r="U12" s="1">
        <f>IF(S12=AJ14,AM24,0)</f>
        <v>0</v>
      </c>
      <c r="V12" s="1">
        <f>IF(S12=R12,700,0)</f>
        <v>0</v>
      </c>
      <c r="W12" s="1">
        <f>IF(T12=0,0,(P9-T12)*2)</f>
        <v>0</v>
      </c>
      <c r="X12" s="1">
        <f>IF(AND(K9&gt;=AB10,K9&lt;=AC10),AE10,IF(AND(K9&gt;=AB14,K9&lt;=AC14),AE14,IF(AND(K9&gt;AB19,K9&lt;=AC19),AE19,IF(AND(K9&gt;=AB23,K9&lt;=AC23),AE23,IF(AND(K9&gt;AB27,K9&lt;=AC27),AE27,0)))))</f>
        <v>0</v>
      </c>
      <c r="Y12" s="1">
        <f>IF(AND(K9&gt;=AB10,K9&lt;=AC10),AF10,IF(AND(K9&gt;=AB14,K9&lt;=AC14),AF14,IF(AND(K9&gt;AB19,K9&lt;=AC19),AF19,IF(AND(K9&gt;=AB23,K9&lt;=AC23),AF23,IF(AND(K9&gt;AB27,K9&lt;=AC27),AF27,0)))))</f>
        <v>0</v>
      </c>
      <c r="Z12" s="1">
        <f>IF(AND(K9&gt;=AB10,K9&lt;=AC10),AG10,IF(AND(K9&gt;=AB14,K9&lt;=AC14),AG14,IF(AND(K9&gt;AB19,K9&lt;=AC19),AG19,IF(AND(K9&gt;=AB23,K9&lt;=AC23),AG23,IF(AND(K9&gt;AB27,K9&lt;=AC27),AG27,0)))))</f>
        <v>0</v>
      </c>
      <c r="AA12" s="1">
        <f>IF(O9&lt;=X10,X12,IF(AND(O9&gt;X10,O9&lt;=Y10),Y12,Z12))</f>
        <v>0</v>
      </c>
      <c r="AB12" s="1">
        <v>160</v>
      </c>
      <c r="AC12" s="1">
        <v>173</v>
      </c>
      <c r="AD12" s="1" t="s">
        <v>8</v>
      </c>
      <c r="AE12" s="1">
        <v>4</v>
      </c>
      <c r="AF12" s="1">
        <v>4</v>
      </c>
      <c r="AG12" s="1">
        <v>4</v>
      </c>
      <c r="AH12" s="1"/>
      <c r="AI12" s="1"/>
      <c r="AJ12" s="3"/>
      <c r="AK12" s="1">
        <f>IF(AND(K9&gt;=AK3,K9&lt;=AL10),AJ2,0)</f>
        <v>0</v>
      </c>
      <c r="AL12" s="1">
        <f>IF(P9&lt;AP3,0,IF(AND(P9&gt;=AO4,P9&lt;AP4),AO4,IF(AND(P9&gt;=AO5,P9&lt;AP5),AO5,IF(AND(P9&gt;=AO6,P9&lt;AP6),AO6,AO7))))</f>
        <v>0</v>
      </c>
      <c r="AM12" s="1">
        <f>IF(AND(K9&gt;=AK3,K9&lt;=AL3),AM3,IF(AND(K9&gt;AK4,K9&lt;=AL4),AM4,IF(AND(K9&gt;AK5,K9&lt;=AL5),AM5,IF(AND(K9&gt;AK6,K9&lt;=AL6),AM6,IF(AND(K9&gt;AK7,K9&lt;=AL7),AM7,IF(AND(K9&gt;AK8,K9&lt;=AL8),AM8,IF(AND(K9&gt;AK9,K9&lt;=AL9),AM9,AN12)))))))</f>
        <v>0</v>
      </c>
      <c r="AN12" s="1">
        <f>IF(AND(K9&gt;AK10,K9&lt;=AL10),11,0)</f>
        <v>0</v>
      </c>
      <c r="AO12" s="1"/>
      <c r="AP12" s="1"/>
      <c r="AQ12" s="1"/>
      <c r="AR12" s="72"/>
      <c r="AS12" s="1">
        <v>122</v>
      </c>
      <c r="AT12" s="1">
        <v>133</v>
      </c>
      <c r="AU12" s="1">
        <v>12</v>
      </c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>
        <v>805</v>
      </c>
      <c r="BG12" s="1">
        <v>1525</v>
      </c>
      <c r="BH12" s="1" t="s">
        <v>34</v>
      </c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75" ht="13.5" customHeight="1">
      <c r="A13" s="4"/>
      <c r="B13" s="5"/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 t="s">
        <v>19</v>
      </c>
      <c r="S13" s="3">
        <f>IF(AK40="ZR","ZR",0)</f>
        <v>0</v>
      </c>
      <c r="T13" s="3">
        <f>IF(S13=0,0,AL40)</f>
        <v>0</v>
      </c>
      <c r="U13" s="1">
        <f>IF(S13=AJ26,AM40,0)</f>
        <v>0</v>
      </c>
      <c r="V13" s="1">
        <f>IF(S13=R13,1500,0)</f>
        <v>0</v>
      </c>
      <c r="W13" s="1">
        <f>IF(T13=0,0,(P9-T13)*2)</f>
        <v>0</v>
      </c>
      <c r="X13" s="1">
        <f>IF(AND(K9&gt;=AB24,K9&lt;=AC24),AE24,IF(AND(K9&gt;AB28,K9&lt;=AC28),AE28,IF(AND(K9&gt;AB31,K9&lt;=AC31),AE31,IF(AND(K9&gt;AB33,K9&lt;=AC33),AE33,IF(AND(K9&gt;AB35,K9&lt;=AC35),AE35,IF(AND(K9&gt;AB38,K9&lt;=AC38),AE38,0))))))</f>
        <v>0</v>
      </c>
      <c r="Y13" s="1">
        <f>IF(AND(K9&gt;=AB24,K9&lt;=AC24),AF24,IF(AND(K9&gt;AB28,K9&lt;=AC28),AF28,IF(AND(K9&gt;AB31,K9&lt;=AC31),AF31,IF(AND(K9&gt;AB33,K9&lt;=AC33),AF33,IF(AND(K9&gt;AB35,K9&lt;=AC35),AF35,IF(AND(K9&gt;AB38,K9&lt;=AC38),AF38,0))))))</f>
        <v>0</v>
      </c>
      <c r="Z13" s="1">
        <f>IF(AND(K9&gt;=AB24,K9&lt;=AC24),AG24,IF(AND(K9&gt;AB28,K9&lt;=AC28),AG28,IF(AND(K9&gt;AB31,K9&lt;=AC31),AG31,IF(AND(K9&gt;AB33,K9&lt;=AC33),AG33,IF(AND(K9&gt;AB35,K9&lt;=AC35),AG35,IF(AND(K9&gt;AB38,K9&lt;=AC38),AG38,0))))))</f>
        <v>0</v>
      </c>
      <c r="AA13" s="1">
        <f>IF(O9&lt;=X10,X13,IF(AND(O9&gt;X10,O9&lt;=Y10),Y13,Z13))</f>
        <v>0</v>
      </c>
      <c r="AB13" s="1">
        <v>160</v>
      </c>
      <c r="AC13" s="1">
        <v>173</v>
      </c>
      <c r="AD13" s="1" t="s">
        <v>11</v>
      </c>
      <c r="AE13" s="1">
        <v>1</v>
      </c>
      <c r="AF13" s="1">
        <v>1</v>
      </c>
      <c r="AG13" s="1">
        <v>2</v>
      </c>
      <c r="AH13" s="1"/>
      <c r="AI13" s="1"/>
      <c r="AJ13" s="3"/>
      <c r="AK13" s="1"/>
      <c r="AL13" s="1"/>
      <c r="AM13" s="1"/>
      <c r="AN13" s="1"/>
      <c r="AO13" s="1"/>
      <c r="AP13" s="1"/>
      <c r="AQ13" s="1"/>
      <c r="AR13" s="72"/>
      <c r="AS13" s="1">
        <v>133</v>
      </c>
      <c r="AT13" s="1">
        <v>143</v>
      </c>
      <c r="AU13" s="1">
        <v>13</v>
      </c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75" ht="15" customHeight="1">
      <c r="A14" s="74" t="str">
        <f>IF(A12&gt;=C12,"Диаметр трубы должен быть меньше диаметра футляра!!!",0)</f>
        <v>Диаметр трубы должен быть меньше диаметра футляра!!!</v>
      </c>
      <c r="B14" s="59"/>
      <c r="C14" s="59"/>
      <c r="D14" s="59"/>
      <c r="E14" s="59"/>
      <c r="F14" s="59"/>
      <c r="G14" s="59"/>
      <c r="H14" s="66"/>
      <c r="I14" s="1"/>
      <c r="J14" s="1"/>
      <c r="K14" s="1"/>
      <c r="L14" s="1"/>
      <c r="M14" s="1"/>
      <c r="N14" s="1"/>
      <c r="O14" s="1"/>
      <c r="P14" s="1"/>
      <c r="Q14" s="1"/>
      <c r="R14" s="1" t="s">
        <v>11</v>
      </c>
      <c r="S14" s="3">
        <f>IF(AK58="L","L",0)</f>
        <v>0</v>
      </c>
      <c r="T14" s="3">
        <f>IF(S14=0,0,AL58)</f>
        <v>0</v>
      </c>
      <c r="U14" s="1">
        <f>IF(S14=AJ42,AM58,0)</f>
        <v>0</v>
      </c>
      <c r="V14" s="1">
        <f>IF(S14=R14,300,0)</f>
        <v>0</v>
      </c>
      <c r="W14" s="1">
        <f>IF(T14=0,0,(P9-T14)*2)</f>
        <v>0</v>
      </c>
      <c r="X14" s="1">
        <f>IF(AND(K9&gt;=AB6,K9&lt;=AC6),AE6,IF(AND(K9&gt;=AB9,K9&lt;=AC9),AE9,IF(AND(K9&gt;=AB13,K9&lt;=AC13),AE13,IF(AND(K9&gt;AB17,K9&lt;=AC17),AE17,IF(AND(K9&gt;=AB21,K9&lt;=AC21),AE21,0)))))</f>
        <v>0</v>
      </c>
      <c r="Y14" s="1">
        <f>IF(AND(K9&gt;=AB6,K9&lt;=AC6),AF6,IF(AND(K9&gt;=AB9,K9&lt;=AC9),AF9,IF(AND(K9&gt;=AB13,K9&lt;=AC13),AF13,IF(AND(K9&gt;AB17,K9&lt;=AC17),AF17,IF(AND(K9&gt;=AB21,K9&lt;=AC21),AF21,0)))))</f>
        <v>0</v>
      </c>
      <c r="Z14" s="1">
        <f>IF(AND(K9&gt;=AB6,K9&lt;=AC6),AG6,IF(AND(K9&gt;=AB9,K9&lt;=AC9),AG9,IF(AND(K9&gt;=AB13,K9&lt;=AC13),AG13,IF(AND(K9&gt;AB17,K9&lt;=AC17),AG17,IF(AND(K9&gt;=AB21,K9&lt;=AC21),AG21,0)))))</f>
        <v>0</v>
      </c>
      <c r="AA14" s="1">
        <f>IF(O9&lt;=X10,X14,IF(AND(O9&gt;X10,O9&lt;=Y10),Y14,Z14))</f>
        <v>0</v>
      </c>
      <c r="AB14" s="1">
        <v>160</v>
      </c>
      <c r="AC14" s="1">
        <v>173</v>
      </c>
      <c r="AD14" s="1" t="s">
        <v>13</v>
      </c>
      <c r="AE14" s="1">
        <v>3</v>
      </c>
      <c r="AF14" s="1">
        <v>3</v>
      </c>
      <c r="AG14" s="1">
        <v>3</v>
      </c>
      <c r="AH14" s="1"/>
      <c r="AI14" s="1"/>
      <c r="AJ14" s="71" t="s">
        <v>13</v>
      </c>
      <c r="AK14" s="70" t="s">
        <v>5</v>
      </c>
      <c r="AL14" s="61"/>
      <c r="AM14" s="1" t="s">
        <v>6</v>
      </c>
      <c r="AN14" s="1"/>
      <c r="AO14" s="70" t="s">
        <v>7</v>
      </c>
      <c r="AP14" s="61"/>
      <c r="AQ14" s="1"/>
      <c r="AR14" s="72"/>
      <c r="AS14" s="1">
        <v>143</v>
      </c>
      <c r="AT14" s="1">
        <v>153</v>
      </c>
      <c r="AU14" s="1">
        <v>14</v>
      </c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75" ht="18.75" customHeight="1">
      <c r="A15" s="62" t="str">
        <f>IF(A12&lt;32,"Спейсеры не могут быть подобраны - слишком маленький диаметр трубы",0)</f>
        <v>Спейсеры не могут быть подобраны - слишком маленький диаметр трубы</v>
      </c>
      <c r="B15" s="63"/>
      <c r="C15" s="63"/>
      <c r="D15" s="63"/>
      <c r="E15" s="63"/>
      <c r="F15" s="63"/>
      <c r="G15" s="63"/>
      <c r="H15" s="64"/>
      <c r="I15" s="1"/>
      <c r="J15" s="1"/>
      <c r="K15" s="21" t="s">
        <v>35</v>
      </c>
      <c r="L15" s="22" t="s">
        <v>36</v>
      </c>
      <c r="M15" s="22" t="s">
        <v>37</v>
      </c>
      <c r="N15" s="22" t="s">
        <v>30</v>
      </c>
      <c r="O15" s="23" t="s">
        <v>38</v>
      </c>
      <c r="P15" s="22" t="s">
        <v>39</v>
      </c>
      <c r="Q15" s="1"/>
      <c r="R15" s="1" t="s">
        <v>8</v>
      </c>
      <c r="S15" s="3">
        <f>IF(AS18="BR","BR",0)</f>
        <v>0</v>
      </c>
      <c r="T15" s="3">
        <f>IF(S15=0,0,AT18)</f>
        <v>0</v>
      </c>
      <c r="U15" s="1">
        <f>IF(S15=AR2,AU18,0)</f>
        <v>0</v>
      </c>
      <c r="V15" s="1">
        <f>IF(S15=R15,200,0)</f>
        <v>0</v>
      </c>
      <c r="W15" s="1">
        <f>IF(T15=0,0,(P9-T15)*2)</f>
        <v>0</v>
      </c>
      <c r="X15" s="1">
        <f>IF(AND(K9&gt;=AB3,K9&lt;=AC3),AE3,IF(AND(K9&gt;=AB5,K9&lt;=AC5),AE5,IF(AND(K9&gt;=AB8,K9&lt;=AC8),AE8,IF(AND(K9&gt;=AB12,K9&lt;=AC12),AE12,0))))</f>
        <v>0</v>
      </c>
      <c r="Y15" s="1">
        <f>IF(AND(K9&gt;=AB3,K9&lt;=AC3),AF3,IF(AND(K9&gt;=AB5,K9&lt;=AC5),AF5,IF(AND(K9&gt;=AB8,K9&lt;=AC8),AF8,IF(AND(K9&gt;=AB12,K9&lt;=AC12),AF12,0))))</f>
        <v>0</v>
      </c>
      <c r="Z15" s="1">
        <f>IF(AND(K9&gt;=AB3,K9&lt;=AC3),AG3,IF(AND(K9&gt;=AB5,K9&lt;=AC5),AG5,IF(AND(K9&gt;=AB8,K9&lt;=AC8),AG8,IF(AND(K9&gt;=AB12,K9&lt;=AC12),AG12,0))))</f>
        <v>0</v>
      </c>
      <c r="AA15" s="1">
        <f>IF(O9&lt;=X10,X15,IF(AND(O9&gt;X10,O9&lt;=Y10),Y15,Z15))</f>
        <v>0</v>
      </c>
      <c r="AB15" s="1">
        <v>160</v>
      </c>
      <c r="AC15" s="1">
        <v>173</v>
      </c>
      <c r="AD15" s="1" t="s">
        <v>4</v>
      </c>
      <c r="AE15" s="1">
        <v>2</v>
      </c>
      <c r="AF15" s="1">
        <v>2</v>
      </c>
      <c r="AG15" s="1">
        <v>1</v>
      </c>
      <c r="AH15" s="1"/>
      <c r="AI15" s="1"/>
      <c r="AJ15" s="72"/>
      <c r="AK15" s="1">
        <v>151</v>
      </c>
      <c r="AL15" s="1">
        <v>184</v>
      </c>
      <c r="AM15" s="1">
        <v>5</v>
      </c>
      <c r="AN15" s="1"/>
      <c r="AO15" s="1"/>
      <c r="AP15" s="1">
        <v>30</v>
      </c>
      <c r="AQ15" s="1"/>
      <c r="AR15" s="72"/>
      <c r="AS15" s="1">
        <v>153</v>
      </c>
      <c r="AT15" s="1">
        <v>164</v>
      </c>
      <c r="AU15" s="1">
        <v>15</v>
      </c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75" ht="17.25" customHeight="1">
      <c r="A16" s="62" t="str">
        <f>IF(AND(A23=0,A24=0,A25=0,A26=0),"Для данной комбинации мы не можем подобрать спейсеры, попробуйте изменить запрос",0)</f>
        <v>Для данной комбинации мы не можем подобрать спейсеры, попробуйте изменить запрос</v>
      </c>
      <c r="B16" s="63"/>
      <c r="C16" s="63"/>
      <c r="D16" s="63"/>
      <c r="E16" s="63"/>
      <c r="F16" s="63"/>
      <c r="G16" s="63"/>
      <c r="H16" s="64"/>
      <c r="I16" s="1"/>
      <c r="J16" s="1"/>
      <c r="K16" s="24">
        <f>IF(AA11=1,S11,IF(AA12=1,S12,IF(AA13=1,S13,IF(AA14=1,S14,IF(AA15=1,S15,IF(AA16=1,S16,IF(AA17=1,S17,0)))))))</f>
        <v>0</v>
      </c>
      <c r="L16" s="25">
        <f>IF(K16=S11,T11,IF(K16=S12,T12,IF(K16=S13,T13,IF(K16=S14,T14,IF(K16=S15,T15,IF(K16=S16,T16,IF(K16=S17,T17,0)))))))</f>
        <v>0</v>
      </c>
      <c r="M16" s="25">
        <f>IF(K16=S11,U11,IF(K16=S12,U12,IF(K16=S13,U13,IF(K16=S14,U14,IF(K16=S15,U15,IF(K16=S16,U16,IF(K16=S17,U17,0)))))))</f>
        <v>0</v>
      </c>
      <c r="N16" s="25">
        <f>IF(K16=S11,W11,IF(K16=S12,W12,IF(K16=S13,W13,IF(K16=S14,W14,IF(K16=S15,W15,IF(K16=S16,W16,IF(K16=S17,W17,0)))))))</f>
        <v>0</v>
      </c>
      <c r="O16" s="25">
        <f>IF(K16=S11,V11,IF(K16=S12,V12,IF(K16=S13,V13,IF(K16=S14,V14,IF(K16=S15,V15,IF(K16=S16,V16,IF(K16=S17,V17,0)))))))</f>
        <v>0</v>
      </c>
      <c r="P16" s="105">
        <f>IF(AND(O9&gt;=AK60,O9&lt;=AL60),AM60,IF(O9&gt;AK61,AM61,0))</f>
        <v>1</v>
      </c>
      <c r="Q16" s="1"/>
      <c r="R16" s="1" t="s">
        <v>40</v>
      </c>
      <c r="S16" s="3">
        <f>IF(AS43=AR20,AR20,0)</f>
        <v>0</v>
      </c>
      <c r="T16" s="3">
        <f>IF(S16=0,0,AT43)</f>
        <v>0</v>
      </c>
      <c r="U16" s="1">
        <f>IF(S16=AR20,AU43,0)</f>
        <v>0</v>
      </c>
      <c r="V16" s="1">
        <f t="shared" ref="V16:V17" si="0">IF(S16=R16,3200,0)</f>
        <v>0</v>
      </c>
      <c r="W16" s="1">
        <f>IF(T16=0,0,(P9-T16)*2)</f>
        <v>0</v>
      </c>
      <c r="X16" s="1">
        <f>(IF(AND(K9&gt;=AB36,K9&lt;=AC36),AE36,IF(AND(K9&gt;AB39,K9&lt;=AC39),AE39,IF(AND(K9&gt;AB42,K9&lt;=AC42),AE42,0))))</f>
        <v>0</v>
      </c>
      <c r="Y16" s="1">
        <f>(IF(AND(K9&gt;=AB36,K9&lt;=AC36),AF36,IF(AND(K9&gt;AB39,K9&lt;=AC39),AF39,IF(AND(K9&gt;AB42,K9&lt;=AC42),AF42,0))))</f>
        <v>0</v>
      </c>
      <c r="Z16" s="1">
        <f>(IF(AND(K9&gt;=AB36,K9&lt;=AC36),AG36,IF(AND(K9&gt;AB39,K9&lt;=AC39),AG39,IF(AND(K9&gt;AB42,K9&lt;=AC42),AG42,0))))</f>
        <v>0</v>
      </c>
      <c r="AA16" s="1">
        <f>IF(O9&lt;=X10,X16,IF(AND(O9&gt;X10,O9&lt;=Y10),Y16,Z16))</f>
        <v>0</v>
      </c>
      <c r="AB16" s="1"/>
      <c r="AC16" s="1"/>
      <c r="AD16" s="1"/>
      <c r="AE16" s="1"/>
      <c r="AF16" s="1"/>
      <c r="AG16" s="1"/>
      <c r="AH16" s="1"/>
      <c r="AI16" s="1"/>
      <c r="AJ16" s="72"/>
      <c r="AK16" s="1">
        <v>184</v>
      </c>
      <c r="AL16" s="1">
        <v>217</v>
      </c>
      <c r="AM16" s="1">
        <v>6</v>
      </c>
      <c r="AN16" s="1"/>
      <c r="AO16" s="1">
        <v>30</v>
      </c>
      <c r="AP16" s="1">
        <v>50</v>
      </c>
      <c r="AQ16" s="1"/>
      <c r="AR16" s="73"/>
      <c r="AS16" s="1">
        <v>164</v>
      </c>
      <c r="AT16" s="1">
        <v>173</v>
      </c>
      <c r="AU16" s="1">
        <v>16</v>
      </c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ht="17.25" customHeight="1">
      <c r="A17" s="62">
        <f>IF(AND(A14=0,A15=0,E23=0,E24=0,E25=0,E26=0),"Упс ... это трудный случай. Пожалуйста, свяжитесь с нами!",0)</f>
        <v>0</v>
      </c>
      <c r="B17" s="63"/>
      <c r="C17" s="63"/>
      <c r="D17" s="63"/>
      <c r="E17" s="63"/>
      <c r="F17" s="63"/>
      <c r="G17" s="63"/>
      <c r="H17" s="64"/>
      <c r="I17" s="1"/>
      <c r="J17" s="1"/>
      <c r="K17" s="24">
        <f>IF(AA11=2,S11,IF(AA12=2,S12,IF(AA13=2,S13,IF(AA14=2,S14,IF(AA15=2,S15,IF(AA16=2,S16,IF(AA17=2,S17,0)))))))</f>
        <v>0</v>
      </c>
      <c r="L17" s="25">
        <f>IF(K17=S11,T11,IF(K17=S12,T12,IF(K17=S13,T13,IF(K17=S14,T14,IF(K17=S15,T15,IF(K17=S16,T16,IF(K17=S17,T17,0)))))))</f>
        <v>0</v>
      </c>
      <c r="M17" s="25">
        <f>IF(K17=S11,U11,IF(K17=S12,U12,IF(K17=S13,U13,IF(K17=S14,U14,IF(K17=S15,U15,IF(K17=S16,U16,IF(K17=S17,U17,0)))))))</f>
        <v>0</v>
      </c>
      <c r="N17" s="25">
        <f>IF(K17=S11,W11,IF(K17=S12,W12,IF(K17=S13,W13,IF(K17=S14,W14,IF(K17=S15,W15,IF(K17=S16,W16,IF(K17=S17,W17,0)))))))</f>
        <v>0</v>
      </c>
      <c r="O17" s="25">
        <f>IF(K17=S11,V11,IF(K17=S12,V12,IF(K17=S13,V13,IF(K17=S14,V14,IF(K17=S15,V15,IF(K17=S16,V16,IF(K17=S17,V17,0)))))))</f>
        <v>0</v>
      </c>
      <c r="P17" s="72"/>
      <c r="Q17" s="1"/>
      <c r="R17" s="1" t="s">
        <v>41</v>
      </c>
      <c r="S17" s="3">
        <f>IF(AS68=AR45,AR45,0)</f>
        <v>0</v>
      </c>
      <c r="T17" s="3">
        <f>IF(S17=0,0,AT68)</f>
        <v>0</v>
      </c>
      <c r="U17" s="1">
        <f>IF(S17=AR45,AU68,0)</f>
        <v>0</v>
      </c>
      <c r="V17" s="1">
        <f t="shared" si="0"/>
        <v>0</v>
      </c>
      <c r="W17" s="1">
        <f>IF(T17=0,0,(P9-T17)*2)</f>
        <v>0</v>
      </c>
      <c r="X17" s="1">
        <f>IF(AND(K9&gt;=AB40,K9&lt;=AC40),AE40,IF(AND(K9&gt;AB43,K9&lt;=AC43),AE43,0))</f>
        <v>0</v>
      </c>
      <c r="Y17" s="1">
        <f>IF(AND(K9&gt;=AB40,K9&lt;=AC40),AF40,IF(AND(K9&gt;AB43,K9&lt;=AC43),AF43,0))</f>
        <v>0</v>
      </c>
      <c r="Z17" s="1">
        <f>IF(AND(K9&gt;=AB40,K9&lt;=AC40),AG40,IF(AND(K9&gt;AB43,K9&lt;=AC43),AG43,0))</f>
        <v>0</v>
      </c>
      <c r="AA17" s="1">
        <f>IF(O9&lt;=X10,X17,IF(AND(O9&gt;X10,O9&lt;=Y10),Y17,Z17))</f>
        <v>0</v>
      </c>
      <c r="AB17" s="1">
        <v>173.001</v>
      </c>
      <c r="AC17" s="1">
        <v>299.99900000000002</v>
      </c>
      <c r="AD17" s="1" t="s">
        <v>11</v>
      </c>
      <c r="AE17" s="1">
        <v>1</v>
      </c>
      <c r="AF17" s="1">
        <v>1</v>
      </c>
      <c r="AG17" s="1">
        <v>2</v>
      </c>
      <c r="AH17" s="1"/>
      <c r="AI17" s="1"/>
      <c r="AJ17" s="72"/>
      <c r="AK17" s="1">
        <v>217</v>
      </c>
      <c r="AL17" s="1">
        <v>250</v>
      </c>
      <c r="AM17" s="1">
        <v>7</v>
      </c>
      <c r="AN17" s="1"/>
      <c r="AO17" s="1">
        <v>50</v>
      </c>
      <c r="AP17" s="1">
        <v>70</v>
      </c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ht="18" customHeight="1">
      <c r="A18" s="82" t="str">
        <f>IF(E12&lt;1,"Футляр слишком короткий!",0)</f>
        <v>Футляр слишком короткий!</v>
      </c>
      <c r="B18" s="83"/>
      <c r="C18" s="83"/>
      <c r="D18" s="83"/>
      <c r="E18" s="83"/>
      <c r="F18" s="83"/>
      <c r="G18" s="83"/>
      <c r="H18" s="84"/>
      <c r="I18" s="1"/>
      <c r="J18" s="1"/>
      <c r="K18" s="24">
        <f>IF(AA11=3,S11,IF(AA12=3,S12,IF(AA13=3,S13,IF(AA14=3,S14,IF(AA15=3,S15,IF(AA16=3,S16,IF(AA17=3,S17,0)))))))</f>
        <v>0</v>
      </c>
      <c r="L18" s="25">
        <f>IF(K18=S11,T11,IF(K18=S12,T12,IF(K18=S13,T13,IF(K18=S14,T14,IF(K18=S15,T15,IF(K18=S16,T16,IF(K18=S17,T17,0)))))))</f>
        <v>0</v>
      </c>
      <c r="M18" s="25">
        <f>IF(K18=S11,U11,IF(K18=S12,U12,IF(K18=S13,U13,IF(K18=S14,U14,IF(K18=S15,U15,IF(K18=S16,U16,IF(K18=S17,U17,0)))))))</f>
        <v>0</v>
      </c>
      <c r="N18" s="25">
        <f>IF(K18=S11,W11,IF(K18=S12,W12,IF(K18=S13,W13,IF(K18=S14,W14,IF(K18=S15,W15,IF(K18=S16,W16,IF(K18=S17,W17,0)))))))</f>
        <v>0</v>
      </c>
      <c r="O18" s="25">
        <f>IF(K18=S11,V11,IF(K18=S12,V12,IF(K18=S13,V13,IF(K18=S14,V14,IF(K18=S15,V15,IF(K18=S16,V16,IF(K18=S17,V17,0)))))))</f>
        <v>0</v>
      </c>
      <c r="P18" s="7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v>173.001</v>
      </c>
      <c r="AC18" s="1">
        <v>299.99900000000002</v>
      </c>
      <c r="AD18" s="1" t="s">
        <v>4</v>
      </c>
      <c r="AE18" s="1">
        <v>3</v>
      </c>
      <c r="AF18" s="1">
        <v>3</v>
      </c>
      <c r="AG18" s="1">
        <v>1</v>
      </c>
      <c r="AH18" s="1"/>
      <c r="AI18" s="1"/>
      <c r="AJ18" s="72"/>
      <c r="AK18" s="1">
        <v>250</v>
      </c>
      <c r="AL18" s="1">
        <v>283</v>
      </c>
      <c r="AM18" s="1">
        <v>8</v>
      </c>
      <c r="AN18" s="1"/>
      <c r="AO18" s="1">
        <v>70</v>
      </c>
      <c r="AP18" s="1">
        <v>90</v>
      </c>
      <c r="AQ18" s="1"/>
      <c r="AR18" s="1"/>
      <c r="AS18" s="1">
        <f>IF(AND(K9&gt;=AS3,K9&lt;=AT16),AR2,0)</f>
        <v>0</v>
      </c>
      <c r="AT18" s="1">
        <f>IF(P9&lt;AX3,0,IF(AND(P9&gt;=AW4,P9&lt;AX4),AW4,IF(AND(P9&gt;=AW5,P9&lt;AX5),AW5,IF(AND(P9&gt;=AW6,P9&lt;AX6),AW6,AW7))))</f>
        <v>0</v>
      </c>
      <c r="AU18" s="1">
        <f>IF(AND(K9&gt;=AS3,K9&lt;=AT3),AU3,IF(AND(K9&gt;AS4,K9&lt;=AT4),AU4,IF(AND(K9&gt;AS5,K9&lt;=AT5),AU5,IF(AND(K9&gt;AS6,K9&lt;=AT6),AU6,IF(AND(K9&gt;AS7,K9&lt;=AT7),AU7,IF(AND(K9&gt;AS8,K9&lt;=AT8),AU8,IF(AND(K9&gt;AS9,K9&lt;=AT9),AU9,AV18)))))))</f>
        <v>0</v>
      </c>
      <c r="AV18" s="1">
        <f>IF(AND(K9&gt;=AS10,K9&lt;=AT10),AU10,IF(AND(K9&gt;AS11,K9&lt;=AT11),AU11,IF(AND(K9&gt;AS12,K9&lt;=AT12),AU12,IF(AND(K9&gt;AS13,K9&lt;=AT13),AU13,IF(AND(K9&gt;AS14,K9&lt;=AT14),AU14,IF(AND(K9&gt;AS15,K9&lt;=AT15),AU15,IF(AND(K9&gt;AS16,K9&lt;=AT16),AU16,0)))))))</f>
        <v>0</v>
      </c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ht="12.75" customHeight="1">
      <c r="A19" s="85" t="s">
        <v>42</v>
      </c>
      <c r="B19" s="59"/>
      <c r="C19" s="59"/>
      <c r="D19" s="59"/>
      <c r="E19" s="59"/>
      <c r="F19" s="59"/>
      <c r="G19" s="59"/>
      <c r="H19" s="66"/>
      <c r="I19" s="1"/>
      <c r="J19" s="1"/>
      <c r="K19" s="24">
        <f>IF(AA11=4,S11,IF(AA12=4,S12,IF(AA13=4,S13,IF(AA14=4,S14,IF(AA15=4,S15,IF(AA16=4,S16,IF(AA17=4,S17,0)))))))</f>
        <v>0</v>
      </c>
      <c r="L19" s="25">
        <f>IF(K19=S11,T11,IF(K19=S12,T12,IF(K19=S13,T13,IF(K19=S14,T14,IF(K19=S15,T15,IF(K19=S16,T16,IF(K19=S17,T17,0)))))))</f>
        <v>0</v>
      </c>
      <c r="M19" s="25">
        <f>IF(K19=S11,U11,IF(K19=S12,U12,IF(K19=S13,U13,IF(K19=S14,U14,IF(K19=S15,U15,IF(K19=S16,U16,IF(K19=S17,U17,0)))))))</f>
        <v>0</v>
      </c>
      <c r="N19" s="25">
        <f>IF(K19=S11,W11,IF(K19=S12,W12,IF(K19=S13,W13,IF(K19=S14,W14,IF(K19=S15,W15,IF(K19=S16,W16,IF(K19=S17,W17,0)))))))</f>
        <v>0</v>
      </c>
      <c r="O19" s="25">
        <f>IF(K19=S11,V11,IF(K19=S12,V12,IF(K19=S13,V13,IF(K19=S14,V14,IF(K19=S15,V15,IF(K19=S16,V16,IF(K19=S17,V17,0)))))))</f>
        <v>0</v>
      </c>
      <c r="P19" s="7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v>173.001</v>
      </c>
      <c r="AC19" s="1">
        <v>299.99900000000002</v>
      </c>
      <c r="AD19" s="1" t="s">
        <v>13</v>
      </c>
      <c r="AE19" s="1">
        <v>2</v>
      </c>
      <c r="AF19" s="1">
        <v>2</v>
      </c>
      <c r="AG19" s="1">
        <v>3</v>
      </c>
      <c r="AH19" s="1"/>
      <c r="AI19" s="1"/>
      <c r="AJ19" s="72"/>
      <c r="AK19" s="1">
        <v>283</v>
      </c>
      <c r="AL19" s="1">
        <v>316</v>
      </c>
      <c r="AM19" s="1">
        <v>9</v>
      </c>
      <c r="AN19" s="1"/>
      <c r="AO19" s="1">
        <v>90</v>
      </c>
      <c r="AP19" s="1"/>
      <c r="AQ19" s="1"/>
      <c r="AR19" s="3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ht="27.75" customHeight="1">
      <c r="A20" s="86"/>
      <c r="B20" s="63"/>
      <c r="C20" s="63"/>
      <c r="D20" s="63"/>
      <c r="E20" s="63"/>
      <c r="F20" s="63"/>
      <c r="G20" s="63"/>
      <c r="H20" s="6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72"/>
      <c r="AK20" s="1">
        <v>316</v>
      </c>
      <c r="AL20" s="1">
        <v>349</v>
      </c>
      <c r="AM20" s="1">
        <v>10</v>
      </c>
      <c r="AN20" s="1"/>
      <c r="AO20" s="1"/>
      <c r="AP20" s="1"/>
      <c r="AQ20" s="1"/>
      <c r="AR20" s="71" t="s">
        <v>40</v>
      </c>
      <c r="AS20" s="70" t="s">
        <v>5</v>
      </c>
      <c r="AT20" s="61"/>
      <c r="AU20" s="1" t="s">
        <v>6</v>
      </c>
      <c r="AV20" s="1"/>
      <c r="AW20" s="70" t="s">
        <v>7</v>
      </c>
      <c r="AX20" s="6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ht="13.5" customHeight="1">
      <c r="A21" s="87"/>
      <c r="B21" s="83"/>
      <c r="C21" s="83"/>
      <c r="D21" s="83"/>
      <c r="E21" s="83"/>
      <c r="F21" s="83"/>
      <c r="G21" s="83"/>
      <c r="H21" s="8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v>300</v>
      </c>
      <c r="AC21" s="1">
        <v>399</v>
      </c>
      <c r="AD21" s="1" t="s">
        <v>11</v>
      </c>
      <c r="AE21" s="1">
        <v>2</v>
      </c>
      <c r="AF21" s="1">
        <v>2</v>
      </c>
      <c r="AG21" s="1">
        <v>3</v>
      </c>
      <c r="AH21" s="1"/>
      <c r="AI21" s="1"/>
      <c r="AJ21" s="72"/>
      <c r="AK21" s="1">
        <v>349</v>
      </c>
      <c r="AL21" s="1">
        <v>382</v>
      </c>
      <c r="AM21" s="1">
        <v>11</v>
      </c>
      <c r="AN21" s="1"/>
      <c r="AO21" s="1"/>
      <c r="AP21" s="1"/>
      <c r="AQ21" s="1"/>
      <c r="AR21" s="72"/>
      <c r="AS21" s="1">
        <v>475</v>
      </c>
      <c r="AT21" s="1">
        <v>526</v>
      </c>
      <c r="AU21" s="1">
        <v>9</v>
      </c>
      <c r="AV21" s="1"/>
      <c r="AW21" s="1"/>
      <c r="AX21" s="1">
        <v>32</v>
      </c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ht="67.5" customHeight="1">
      <c r="A22" s="26" t="s">
        <v>43</v>
      </c>
      <c r="B22" s="27" t="s">
        <v>44</v>
      </c>
      <c r="C22" s="27" t="s">
        <v>45</v>
      </c>
      <c r="D22" s="27" t="s">
        <v>14</v>
      </c>
      <c r="E22" s="27" t="s">
        <v>46</v>
      </c>
      <c r="F22" s="27" t="s">
        <v>47</v>
      </c>
      <c r="G22" s="88"/>
      <c r="H22" s="8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>
        <v>300</v>
      </c>
      <c r="AC22" s="28">
        <v>399</v>
      </c>
      <c r="AD22" s="28" t="s">
        <v>4</v>
      </c>
      <c r="AE22" s="28">
        <v>3</v>
      </c>
      <c r="AF22" s="28">
        <v>3</v>
      </c>
      <c r="AG22" s="28">
        <v>1</v>
      </c>
      <c r="AH22" s="28"/>
      <c r="AI22" s="28"/>
      <c r="AJ22" s="73"/>
      <c r="AK22" s="28">
        <v>382</v>
      </c>
      <c r="AL22" s="28">
        <v>414</v>
      </c>
      <c r="AM22" s="28">
        <v>12</v>
      </c>
      <c r="AN22" s="28"/>
      <c r="AO22" s="28"/>
      <c r="AP22" s="28"/>
      <c r="AQ22" s="28"/>
      <c r="AR22" s="72"/>
      <c r="AS22" s="28">
        <v>526</v>
      </c>
      <c r="AT22" s="28">
        <v>576</v>
      </c>
      <c r="AU22" s="28">
        <v>10</v>
      </c>
      <c r="AV22" s="28"/>
      <c r="AW22" s="28">
        <v>32</v>
      </c>
      <c r="AX22" s="28">
        <v>50</v>
      </c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ht="20.25" customHeight="1">
      <c r="A23" s="29">
        <f t="shared" ref="A23:A26" si="1">IF(L16=0,0,K16)</f>
        <v>0</v>
      </c>
      <c r="B23" s="30">
        <f t="shared" ref="B23:B26" si="2">L16</f>
        <v>0</v>
      </c>
      <c r="C23" s="30">
        <f t="shared" ref="C23:C26" si="3">IF(L16=0,0,M16)</f>
        <v>0</v>
      </c>
      <c r="D23" s="30">
        <f>IF(L16=0,0,IF(E12&lt;=15,D7+N16,IF(AND(E12&gt;15,E12&lt;=40),D8+N16,N16+D9)))</f>
        <v>0</v>
      </c>
      <c r="E23" s="31">
        <f t="shared" ref="E23:E26" si="4">IF(L16=0,0,O16)</f>
        <v>0</v>
      </c>
      <c r="F23" s="90">
        <f>IF(OR(AND(B23=0,B24=0,B25=0,B26=0),E12&lt;1),0,P16)</f>
        <v>0</v>
      </c>
      <c r="G23" s="75">
        <f>IF(E23&gt;0,"Рекомендовано",0)</f>
        <v>0</v>
      </c>
      <c r="H23" s="76"/>
      <c r="I23" s="1"/>
      <c r="J23" s="1"/>
      <c r="K23" s="106" t="s">
        <v>48</v>
      </c>
      <c r="L23" s="68"/>
      <c r="M23" s="68"/>
      <c r="N23" s="68"/>
      <c r="O23" s="68"/>
      <c r="P23" s="6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>
        <v>300</v>
      </c>
      <c r="AC23" s="1">
        <v>399</v>
      </c>
      <c r="AD23" s="1" t="s">
        <v>13</v>
      </c>
      <c r="AE23" s="1">
        <v>1</v>
      </c>
      <c r="AF23" s="1">
        <v>1</v>
      </c>
      <c r="AG23" s="1">
        <v>2</v>
      </c>
      <c r="AH23" s="1"/>
      <c r="AI23" s="1"/>
      <c r="AJ23" s="3"/>
      <c r="AK23" s="1"/>
      <c r="AL23" s="1"/>
      <c r="AM23" s="1"/>
      <c r="AN23" s="1"/>
      <c r="AO23" s="1"/>
      <c r="AP23" s="1"/>
      <c r="AQ23" s="1"/>
      <c r="AR23" s="72"/>
      <c r="AS23" s="1">
        <v>576</v>
      </c>
      <c r="AT23" s="1">
        <v>626</v>
      </c>
      <c r="AU23" s="1">
        <v>11</v>
      </c>
      <c r="AV23" s="1"/>
      <c r="AW23" s="1">
        <v>50</v>
      </c>
      <c r="AX23" s="1">
        <v>70</v>
      </c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ht="21" customHeight="1">
      <c r="A24" s="32">
        <f t="shared" si="1"/>
        <v>0</v>
      </c>
      <c r="B24" s="33">
        <f t="shared" si="2"/>
        <v>0</v>
      </c>
      <c r="C24" s="33">
        <f t="shared" si="3"/>
        <v>0</v>
      </c>
      <c r="D24" s="33">
        <f>IF(L17=0,0,IF(E12&lt;=15,D7+N17,IF(AND(E12&gt;15,E12&lt;=40),D8+N17,N17+D9)))</f>
        <v>0</v>
      </c>
      <c r="E24" s="34">
        <f t="shared" si="4"/>
        <v>0</v>
      </c>
      <c r="F24" s="91"/>
      <c r="G24" s="75">
        <f>IF(AND(E23=0,E24&gt;0),"Рекомендовано",IF(A23="SM DUO I","Рекомендовано",0))</f>
        <v>0</v>
      </c>
      <c r="H24" s="7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v>300</v>
      </c>
      <c r="AC24" s="1">
        <v>399</v>
      </c>
      <c r="AD24" s="1" t="s">
        <v>19</v>
      </c>
      <c r="AE24" s="1">
        <v>4</v>
      </c>
      <c r="AF24" s="1">
        <v>4</v>
      </c>
      <c r="AG24" s="1">
        <v>4</v>
      </c>
      <c r="AH24" s="1"/>
      <c r="AI24" s="1"/>
      <c r="AJ24" s="3"/>
      <c r="AK24" s="1">
        <f>IF(AND(K9&gt;=AK15,K9&lt;=AL22),AJ14,0)</f>
        <v>0</v>
      </c>
      <c r="AL24" s="1">
        <f>IF(P9&lt;AP15,0,IF(AND(P9&gt;=AO16,P9&lt;AP16),AO16,IF(AND(P9&gt;=AO17,P9&lt;AP17),AO17,IF(AND(P9&gt;=AO18,P9&lt;AP18),AO18,AO19))))</f>
        <v>0</v>
      </c>
      <c r="AM24" s="1">
        <f>IF(AND(K9&gt;=AK15,K9&lt;=AL15),AM15,IF(AND(K9&gt;=AK16,K9&lt;AL16),AM16,IF(AND(K9&gt;=AK17,K9&lt;AL17),AM17,IF(AND(K9&gt;=AK18,K9&lt;AL18),AM18,IF(AND(K9&gt;=AK19,K9&lt;AL19),AM19,IF(AND(K9&gt;=AK20,K9&lt;AL20),AM20,IF(AND(K9&gt;=AK21,K9&lt;AL21),AM21,AN24)))))))</f>
        <v>0</v>
      </c>
      <c r="AN24" s="1">
        <f>IF(AND(K9&gt;=AK22,K9&lt;=AL22),12,0)</f>
        <v>0</v>
      </c>
      <c r="AO24" s="1"/>
      <c r="AP24" s="1"/>
      <c r="AQ24" s="1"/>
      <c r="AR24" s="72"/>
      <c r="AS24" s="1">
        <v>626</v>
      </c>
      <c r="AT24" s="1">
        <v>676</v>
      </c>
      <c r="AU24" s="1">
        <v>12</v>
      </c>
      <c r="AV24" s="1"/>
      <c r="AW24" s="1">
        <v>70</v>
      </c>
      <c r="AX24" s="1">
        <v>100</v>
      </c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ht="21" customHeight="1">
      <c r="A25" s="32">
        <f t="shared" si="1"/>
        <v>0</v>
      </c>
      <c r="B25" s="33">
        <f t="shared" si="2"/>
        <v>0</v>
      </c>
      <c r="C25" s="33">
        <f t="shared" si="3"/>
        <v>0</v>
      </c>
      <c r="D25" s="33">
        <f>IF(L18=0,0,IF(E12&lt;=15,D7+N18,IF(AND(E12&gt;15,E12&lt;=40),D8+N18,N18+D9)))</f>
        <v>0</v>
      </c>
      <c r="E25" s="34">
        <f t="shared" si="4"/>
        <v>0</v>
      </c>
      <c r="F25" s="91"/>
      <c r="G25" s="75">
        <f>IF(AND(E23=0,E24=0,E25&gt;0),"Рекомендовано",0)</f>
        <v>0</v>
      </c>
      <c r="H25" s="7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3"/>
      <c r="AK25" s="1"/>
      <c r="AL25" s="1"/>
      <c r="AM25" s="1"/>
      <c r="AN25" s="1"/>
      <c r="AO25" s="1"/>
      <c r="AP25" s="1"/>
      <c r="AQ25" s="1"/>
      <c r="AR25" s="72"/>
      <c r="AS25" s="1">
        <v>676</v>
      </c>
      <c r="AT25" s="1">
        <v>726</v>
      </c>
      <c r="AU25" s="1">
        <v>13</v>
      </c>
      <c r="AV25" s="1"/>
      <c r="AW25" s="1">
        <v>100</v>
      </c>
      <c r="AX25" s="1">
        <v>160</v>
      </c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21" customHeight="1">
      <c r="A26" s="35">
        <f t="shared" si="1"/>
        <v>0</v>
      </c>
      <c r="B26" s="36">
        <f t="shared" si="2"/>
        <v>0</v>
      </c>
      <c r="C26" s="36">
        <f t="shared" si="3"/>
        <v>0</v>
      </c>
      <c r="D26" s="36">
        <f>IF(L19=0,0,IF(E12&lt;=15,D7+N19,IF(AND(E12&gt;15,E12&lt;=40),D8+N19,N19+D9)))</f>
        <v>0</v>
      </c>
      <c r="E26" s="37">
        <f t="shared" si="4"/>
        <v>0</v>
      </c>
      <c r="F26" s="92"/>
      <c r="G26" s="77">
        <f>IF(AND(E23=0,E24=0,E25=0,E26&gt;0),"Рекомендовано",0)</f>
        <v>0</v>
      </c>
      <c r="H26" s="78"/>
      <c r="I26" s="1"/>
      <c r="J26" s="1"/>
      <c r="K26" s="70" t="s">
        <v>49</v>
      </c>
      <c r="L26" s="68"/>
      <c r="M26" s="68"/>
      <c r="N26" s="68"/>
      <c r="O26" s="68"/>
      <c r="P26" s="61"/>
      <c r="Q26" s="1"/>
      <c r="R26" s="1"/>
      <c r="S26" s="38"/>
      <c r="T26" s="1"/>
      <c r="U26" s="1"/>
      <c r="V26" s="1"/>
      <c r="W26" s="1"/>
      <c r="X26" s="1"/>
      <c r="Y26" s="1"/>
      <c r="Z26" s="1"/>
      <c r="AA26" s="1"/>
      <c r="AB26" s="1">
        <v>399</v>
      </c>
      <c r="AC26" s="1">
        <v>414</v>
      </c>
      <c r="AD26" s="1" t="s">
        <v>4</v>
      </c>
      <c r="AE26" s="1">
        <v>3</v>
      </c>
      <c r="AF26" s="1">
        <v>3</v>
      </c>
      <c r="AG26" s="1">
        <v>3</v>
      </c>
      <c r="AH26" s="1"/>
      <c r="AI26" s="1"/>
      <c r="AJ26" s="71" t="s">
        <v>19</v>
      </c>
      <c r="AK26" s="70" t="s">
        <v>5</v>
      </c>
      <c r="AL26" s="61"/>
      <c r="AM26" s="1" t="s">
        <v>6</v>
      </c>
      <c r="AN26" s="1"/>
      <c r="AO26" s="70" t="s">
        <v>7</v>
      </c>
      <c r="AP26" s="61"/>
      <c r="AQ26" s="1"/>
      <c r="AR26" s="72"/>
      <c r="AS26" s="1">
        <v>726</v>
      </c>
      <c r="AT26" s="1">
        <v>776</v>
      </c>
      <c r="AU26" s="1">
        <v>14</v>
      </c>
      <c r="AV26" s="1"/>
      <c r="AW26" s="1">
        <v>160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2.75" customHeight="1">
      <c r="A27" s="110"/>
      <c r="B27" s="59"/>
      <c r="C27" s="59"/>
      <c r="D27" s="59"/>
      <c r="E27" s="59"/>
      <c r="F27" s="59"/>
      <c r="G27" s="59"/>
      <c r="H27" s="66"/>
      <c r="I27" s="1"/>
      <c r="J27" s="1"/>
      <c r="K27" s="107" t="s">
        <v>50</v>
      </c>
      <c r="L27" s="68"/>
      <c r="M27" s="68"/>
      <c r="N27" s="68"/>
      <c r="O27" s="68"/>
      <c r="P27" s="61"/>
      <c r="Q27" s="1"/>
      <c r="R27" s="1"/>
      <c r="S27" s="38"/>
      <c r="T27" s="1"/>
      <c r="U27" s="1"/>
      <c r="V27" s="1"/>
      <c r="W27" s="1"/>
      <c r="X27" s="1"/>
      <c r="Y27" s="1"/>
      <c r="Z27" s="1"/>
      <c r="AA27" s="1"/>
      <c r="AB27" s="1">
        <v>399</v>
      </c>
      <c r="AC27" s="1">
        <v>414</v>
      </c>
      <c r="AD27" s="1" t="s">
        <v>13</v>
      </c>
      <c r="AE27" s="1">
        <v>1</v>
      </c>
      <c r="AF27" s="1">
        <v>1</v>
      </c>
      <c r="AG27" s="1">
        <v>1</v>
      </c>
      <c r="AH27" s="1"/>
      <c r="AI27" s="1"/>
      <c r="AJ27" s="72"/>
      <c r="AK27" s="1">
        <v>300</v>
      </c>
      <c r="AL27" s="1">
        <v>344</v>
      </c>
      <c r="AM27" s="1">
        <v>8</v>
      </c>
      <c r="AN27" s="1"/>
      <c r="AO27" s="1"/>
      <c r="AP27" s="1">
        <v>35</v>
      </c>
      <c r="AQ27" s="1"/>
      <c r="AR27" s="72"/>
      <c r="AS27" s="1">
        <v>776</v>
      </c>
      <c r="AT27" s="1">
        <v>826</v>
      </c>
      <c r="AU27" s="1">
        <v>15</v>
      </c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13.5" customHeight="1">
      <c r="A28" s="87"/>
      <c r="B28" s="83"/>
      <c r="C28" s="83"/>
      <c r="D28" s="83"/>
      <c r="E28" s="83"/>
      <c r="F28" s="83"/>
      <c r="G28" s="83"/>
      <c r="H28" s="84"/>
      <c r="I28" s="1"/>
      <c r="J28" s="1"/>
      <c r="K28" s="1"/>
      <c r="L28" s="1"/>
      <c r="M28" s="1"/>
      <c r="N28" s="1"/>
      <c r="O28" s="1"/>
      <c r="P28" s="1"/>
      <c r="Q28" s="1"/>
      <c r="R28" s="1"/>
      <c r="S28" s="38"/>
      <c r="T28" s="1"/>
      <c r="U28" s="1"/>
      <c r="V28" s="1"/>
      <c r="W28" s="1"/>
      <c r="X28" s="1"/>
      <c r="Y28" s="1"/>
      <c r="Z28" s="1"/>
      <c r="AA28" s="1"/>
      <c r="AB28" s="1">
        <v>399</v>
      </c>
      <c r="AC28" s="1">
        <v>414</v>
      </c>
      <c r="AD28" s="1" t="s">
        <v>19</v>
      </c>
      <c r="AE28" s="1">
        <v>2</v>
      </c>
      <c r="AF28" s="1">
        <v>2</v>
      </c>
      <c r="AG28" s="1">
        <v>2</v>
      </c>
      <c r="AH28" s="1"/>
      <c r="AI28" s="1"/>
      <c r="AJ28" s="72"/>
      <c r="AK28" s="1">
        <v>344</v>
      </c>
      <c r="AL28" s="1">
        <v>386</v>
      </c>
      <c r="AM28" s="1">
        <v>9</v>
      </c>
      <c r="AN28" s="1"/>
      <c r="AO28" s="1">
        <v>35</v>
      </c>
      <c r="AP28" s="1">
        <v>60</v>
      </c>
      <c r="AQ28" s="1"/>
      <c r="AR28" s="72"/>
      <c r="AS28" s="1">
        <v>826</v>
      </c>
      <c r="AT28" s="1">
        <v>876</v>
      </c>
      <c r="AU28" s="1">
        <v>16</v>
      </c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36.75" customHeight="1">
      <c r="A29" s="111" t="s">
        <v>51</v>
      </c>
      <c r="B29" s="59"/>
      <c r="C29" s="59"/>
      <c r="D29" s="59"/>
      <c r="E29" s="59"/>
      <c r="F29" s="59"/>
      <c r="G29" s="59"/>
      <c r="H29" s="66"/>
      <c r="I29" s="1"/>
      <c r="J29" s="1"/>
      <c r="K29" s="1"/>
      <c r="L29" s="1"/>
      <c r="M29" s="1"/>
      <c r="N29" s="1"/>
      <c r="O29" s="1"/>
      <c r="P29" s="1"/>
      <c r="Q29" s="1"/>
      <c r="R29" s="1"/>
      <c r="S29" s="38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72"/>
      <c r="AK29" s="1">
        <v>386</v>
      </c>
      <c r="AL29" s="1">
        <v>428</v>
      </c>
      <c r="AM29" s="1">
        <v>10</v>
      </c>
      <c r="AN29" s="1"/>
      <c r="AO29" s="1">
        <v>60</v>
      </c>
      <c r="AP29" s="1">
        <v>90</v>
      </c>
      <c r="AQ29" s="1"/>
      <c r="AR29" s="72"/>
      <c r="AS29" s="1">
        <v>876</v>
      </c>
      <c r="AT29" s="1">
        <v>926</v>
      </c>
      <c r="AU29" s="1">
        <v>17</v>
      </c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12.75" customHeight="1">
      <c r="A30" s="86"/>
      <c r="B30" s="63"/>
      <c r="C30" s="63"/>
      <c r="D30" s="63"/>
      <c r="E30" s="63"/>
      <c r="F30" s="63"/>
      <c r="G30" s="63"/>
      <c r="H30" s="64"/>
      <c r="I30" s="1"/>
      <c r="J30" s="1"/>
      <c r="K30" s="1"/>
      <c r="L30" s="1"/>
      <c r="M30" s="1"/>
      <c r="N30" s="1"/>
      <c r="O30" s="1"/>
      <c r="P30" s="1"/>
      <c r="Q30" s="1"/>
      <c r="R30" s="1"/>
      <c r="S30" s="38"/>
      <c r="T30" s="1"/>
      <c r="U30" s="1"/>
      <c r="V30" s="1"/>
      <c r="W30" s="1"/>
      <c r="X30" s="1"/>
      <c r="Y30" s="1"/>
      <c r="Z30" s="1"/>
      <c r="AA30" s="1"/>
      <c r="AB30" s="1">
        <v>414</v>
      </c>
      <c r="AC30" s="1">
        <v>420</v>
      </c>
      <c r="AD30" s="1" t="s">
        <v>4</v>
      </c>
      <c r="AE30" s="1">
        <v>2</v>
      </c>
      <c r="AF30" s="1">
        <v>2</v>
      </c>
      <c r="AG30" s="1">
        <v>2</v>
      </c>
      <c r="AH30" s="1"/>
      <c r="AI30" s="1"/>
      <c r="AJ30" s="72"/>
      <c r="AK30" s="1">
        <v>428</v>
      </c>
      <c r="AL30" s="1">
        <v>470</v>
      </c>
      <c r="AM30" s="1">
        <v>11</v>
      </c>
      <c r="AN30" s="1"/>
      <c r="AO30" s="1">
        <v>90</v>
      </c>
      <c r="AP30" s="1"/>
      <c r="AQ30" s="1"/>
      <c r="AR30" s="72"/>
      <c r="AS30" s="1">
        <v>926</v>
      </c>
      <c r="AT30" s="1">
        <v>976</v>
      </c>
      <c r="AU30" s="1">
        <v>18</v>
      </c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2.75" customHeight="1">
      <c r="A31" s="86"/>
      <c r="B31" s="63"/>
      <c r="C31" s="63"/>
      <c r="D31" s="63"/>
      <c r="E31" s="63"/>
      <c r="F31" s="63"/>
      <c r="G31" s="63"/>
      <c r="H31" s="64"/>
      <c r="I31" s="1"/>
      <c r="J31" s="1"/>
      <c r="K31" s="1"/>
      <c r="L31" s="1"/>
      <c r="M31" s="1"/>
      <c r="N31" s="1"/>
      <c r="O31" s="1"/>
      <c r="P31" s="1"/>
      <c r="Q31" s="1"/>
      <c r="R31" s="1"/>
      <c r="S31" s="38"/>
      <c r="T31" s="1"/>
      <c r="U31" s="1"/>
      <c r="V31" s="1"/>
      <c r="W31" s="1"/>
      <c r="X31" s="1"/>
      <c r="Y31" s="1"/>
      <c r="Z31" s="1"/>
      <c r="AA31" s="1"/>
      <c r="AB31" s="1">
        <v>414</v>
      </c>
      <c r="AC31" s="1">
        <v>420</v>
      </c>
      <c r="AD31" s="1" t="s">
        <v>19</v>
      </c>
      <c r="AE31" s="1">
        <v>1</v>
      </c>
      <c r="AF31" s="1">
        <v>1</v>
      </c>
      <c r="AG31" s="1">
        <v>1</v>
      </c>
      <c r="AH31" s="1"/>
      <c r="AI31" s="1"/>
      <c r="AJ31" s="72"/>
      <c r="AK31" s="1">
        <v>470</v>
      </c>
      <c r="AL31" s="1">
        <v>512</v>
      </c>
      <c r="AM31" s="1">
        <v>12</v>
      </c>
      <c r="AN31" s="1"/>
      <c r="AO31" s="1"/>
      <c r="AP31" s="1"/>
      <c r="AQ31" s="1"/>
      <c r="AR31" s="72"/>
      <c r="AS31" s="1">
        <v>976</v>
      </c>
      <c r="AT31" s="1">
        <v>1026</v>
      </c>
      <c r="AU31" s="1">
        <v>19</v>
      </c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 ht="12.75" customHeight="1">
      <c r="A32" s="86"/>
      <c r="B32" s="63"/>
      <c r="C32" s="63"/>
      <c r="D32" s="63"/>
      <c r="E32" s="63"/>
      <c r="F32" s="63"/>
      <c r="G32" s="63"/>
      <c r="H32" s="6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72"/>
      <c r="AK32" s="1">
        <v>512</v>
      </c>
      <c r="AL32" s="1">
        <v>554</v>
      </c>
      <c r="AM32" s="1">
        <v>13</v>
      </c>
      <c r="AN32" s="1"/>
      <c r="AO32" s="1"/>
      <c r="AP32" s="1"/>
      <c r="AQ32" s="1"/>
      <c r="AR32" s="72"/>
      <c r="AS32" s="1">
        <v>1026</v>
      </c>
      <c r="AT32" s="1">
        <v>1076</v>
      </c>
      <c r="AU32" s="1">
        <v>20</v>
      </c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ht="12.75" customHeight="1">
      <c r="A33" s="112" t="s">
        <v>52</v>
      </c>
      <c r="B33" s="63"/>
      <c r="C33" s="63"/>
      <c r="D33" s="63"/>
      <c r="E33" s="63"/>
      <c r="F33" s="63"/>
      <c r="G33" s="63"/>
      <c r="H33" s="6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v>420</v>
      </c>
      <c r="AC33" s="1">
        <v>475</v>
      </c>
      <c r="AD33" s="1" t="s">
        <v>19</v>
      </c>
      <c r="AE33" s="1">
        <v>1</v>
      </c>
      <c r="AF33" s="1">
        <v>1</v>
      </c>
      <c r="AG33" s="1">
        <v>1</v>
      </c>
      <c r="AH33" s="1"/>
      <c r="AI33" s="1"/>
      <c r="AJ33" s="72"/>
      <c r="AK33" s="1">
        <v>554</v>
      </c>
      <c r="AL33" s="1">
        <v>596</v>
      </c>
      <c r="AM33" s="1">
        <v>14</v>
      </c>
      <c r="AN33" s="1"/>
      <c r="AO33" s="1"/>
      <c r="AP33" s="1"/>
      <c r="AQ33" s="1"/>
      <c r="AR33" s="72"/>
      <c r="AS33" s="1">
        <v>1076</v>
      </c>
      <c r="AT33" s="1">
        <v>1126</v>
      </c>
      <c r="AU33" s="1">
        <v>21</v>
      </c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ht="24.75" customHeight="1">
      <c r="A34" s="86"/>
      <c r="B34" s="63"/>
      <c r="C34" s="63"/>
      <c r="D34" s="63"/>
      <c r="E34" s="63"/>
      <c r="F34" s="63"/>
      <c r="G34" s="63"/>
      <c r="H34" s="6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72"/>
      <c r="AK34" s="1">
        <v>596</v>
      </c>
      <c r="AL34" s="1">
        <v>638</v>
      </c>
      <c r="AM34" s="1">
        <v>15</v>
      </c>
      <c r="AN34" s="1"/>
      <c r="AO34" s="1"/>
      <c r="AP34" s="1"/>
      <c r="AQ34" s="1"/>
      <c r="AR34" s="72"/>
      <c r="AS34" s="1">
        <v>1126</v>
      </c>
      <c r="AT34" s="1">
        <v>1176</v>
      </c>
      <c r="AU34" s="1">
        <v>22</v>
      </c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ht="12.75" customHeight="1">
      <c r="A35" s="86"/>
      <c r="B35" s="63"/>
      <c r="C35" s="63"/>
      <c r="D35" s="63"/>
      <c r="E35" s="63"/>
      <c r="F35" s="63"/>
      <c r="G35" s="63"/>
      <c r="H35" s="6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v>475</v>
      </c>
      <c r="AC35" s="1">
        <v>499</v>
      </c>
      <c r="AD35" s="1" t="s">
        <v>19</v>
      </c>
      <c r="AE35" s="1">
        <v>1</v>
      </c>
      <c r="AF35" s="1">
        <v>1</v>
      </c>
      <c r="AG35" s="1">
        <v>2</v>
      </c>
      <c r="AH35" s="1"/>
      <c r="AI35" s="1"/>
      <c r="AJ35" s="72"/>
      <c r="AK35" s="1">
        <v>638</v>
      </c>
      <c r="AL35" s="1">
        <v>680</v>
      </c>
      <c r="AM35" s="1">
        <v>16</v>
      </c>
      <c r="AN35" s="1"/>
      <c r="AO35" s="1"/>
      <c r="AP35" s="1"/>
      <c r="AQ35" s="1"/>
      <c r="AR35" s="72"/>
      <c r="AS35" s="1">
        <v>1176</v>
      </c>
      <c r="AT35" s="1">
        <v>1226</v>
      </c>
      <c r="AU35" s="1">
        <v>23</v>
      </c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ht="13.5" customHeight="1">
      <c r="A36" s="87"/>
      <c r="B36" s="83"/>
      <c r="C36" s="83"/>
      <c r="D36" s="83"/>
      <c r="E36" s="83"/>
      <c r="F36" s="83"/>
      <c r="G36" s="83"/>
      <c r="H36" s="8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v>475</v>
      </c>
      <c r="AC36" s="1">
        <v>499</v>
      </c>
      <c r="AD36" s="1" t="s">
        <v>40</v>
      </c>
      <c r="AE36" s="1">
        <v>2</v>
      </c>
      <c r="AF36" s="1">
        <v>2</v>
      </c>
      <c r="AG36" s="1">
        <v>1</v>
      </c>
      <c r="AH36" s="1"/>
      <c r="AI36" s="1"/>
      <c r="AJ36" s="72"/>
      <c r="AK36" s="1">
        <v>680</v>
      </c>
      <c r="AL36" s="1">
        <v>722</v>
      </c>
      <c r="AM36" s="1">
        <v>17</v>
      </c>
      <c r="AN36" s="1"/>
      <c r="AO36" s="1"/>
      <c r="AP36" s="1"/>
      <c r="AQ36" s="1"/>
      <c r="AR36" s="72"/>
      <c r="AS36" s="1">
        <v>1226</v>
      </c>
      <c r="AT36" s="1">
        <v>1276</v>
      </c>
      <c r="AU36" s="1">
        <v>24</v>
      </c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ht="18" customHeight="1">
      <c r="A37" s="113" t="s">
        <v>53</v>
      </c>
      <c r="B37" s="94"/>
      <c r="C37" s="94"/>
      <c r="D37" s="80"/>
      <c r="E37" s="113" t="s">
        <v>54</v>
      </c>
      <c r="F37" s="94"/>
      <c r="G37" s="94"/>
      <c r="H37" s="80"/>
      <c r="I37" s="3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72"/>
      <c r="AK37" s="1">
        <v>722</v>
      </c>
      <c r="AL37" s="1">
        <v>764</v>
      </c>
      <c r="AM37" s="1">
        <v>18</v>
      </c>
      <c r="AN37" s="1"/>
      <c r="AO37" s="1"/>
      <c r="AP37" s="1"/>
      <c r="AQ37" s="1"/>
      <c r="AR37" s="72"/>
      <c r="AS37" s="1">
        <v>1276</v>
      </c>
      <c r="AT37" s="1">
        <v>1326</v>
      </c>
      <c r="AU37" s="1">
        <v>25</v>
      </c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ht="15.75" customHeight="1">
      <c r="A38" s="93" t="s">
        <v>177</v>
      </c>
      <c r="B38" s="94"/>
      <c r="C38" s="94"/>
      <c r="D38" s="80"/>
      <c r="E38" s="93" t="s">
        <v>8</v>
      </c>
      <c r="F38" s="94"/>
      <c r="G38" s="94"/>
      <c r="H38" s="80"/>
      <c r="I38" s="3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>
        <v>499</v>
      </c>
      <c r="AC38" s="1">
        <v>805</v>
      </c>
      <c r="AD38" s="1" t="s">
        <v>19</v>
      </c>
      <c r="AE38" s="1">
        <v>1</v>
      </c>
      <c r="AF38" s="1">
        <v>1</v>
      </c>
      <c r="AG38" s="1">
        <v>3</v>
      </c>
      <c r="AH38" s="1"/>
      <c r="AI38" s="1"/>
      <c r="AJ38" s="73"/>
      <c r="AK38" s="1">
        <v>764</v>
      </c>
      <c r="AL38" s="1">
        <v>805</v>
      </c>
      <c r="AM38" s="1">
        <v>19</v>
      </c>
      <c r="AN38" s="1"/>
      <c r="AO38" s="1"/>
      <c r="AP38" s="1"/>
      <c r="AQ38" s="1"/>
      <c r="AR38" s="72"/>
      <c r="AS38" s="1">
        <v>1326</v>
      </c>
      <c r="AT38" s="1">
        <v>1376</v>
      </c>
      <c r="AU38" s="1">
        <v>26</v>
      </c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ht="15" customHeight="1">
      <c r="A39" s="93" t="s">
        <v>178</v>
      </c>
      <c r="B39" s="94"/>
      <c r="C39" s="94"/>
      <c r="D39" s="80"/>
      <c r="E39" s="93" t="s">
        <v>177</v>
      </c>
      <c r="F39" s="94"/>
      <c r="G39" s="94"/>
      <c r="H39" s="80"/>
      <c r="I39" s="3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v>499</v>
      </c>
      <c r="AC39" s="1">
        <v>805</v>
      </c>
      <c r="AD39" s="1" t="s">
        <v>40</v>
      </c>
      <c r="AE39" s="1">
        <v>2</v>
      </c>
      <c r="AF39" s="1">
        <v>2</v>
      </c>
      <c r="AG39" s="1">
        <v>1</v>
      </c>
      <c r="AH39" s="1"/>
      <c r="AI39" s="1"/>
      <c r="AJ39" s="3"/>
      <c r="AK39" s="1"/>
      <c r="AL39" s="1"/>
      <c r="AM39" s="1"/>
      <c r="AN39" s="1"/>
      <c r="AO39" s="1"/>
      <c r="AP39" s="1"/>
      <c r="AQ39" s="1"/>
      <c r="AR39" s="72"/>
      <c r="AS39" s="1">
        <v>1376</v>
      </c>
      <c r="AT39" s="1">
        <v>1426</v>
      </c>
      <c r="AU39" s="1">
        <v>27</v>
      </c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ht="15.75" customHeight="1">
      <c r="A40" s="93" t="s">
        <v>55</v>
      </c>
      <c r="B40" s="94"/>
      <c r="C40" s="94"/>
      <c r="D40" s="80"/>
      <c r="E40" s="93" t="s">
        <v>13</v>
      </c>
      <c r="F40" s="94"/>
      <c r="G40" s="94"/>
      <c r="H40" s="80"/>
      <c r="I40" s="3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>
        <v>499</v>
      </c>
      <c r="AC40" s="1">
        <v>805</v>
      </c>
      <c r="AD40" s="1" t="s">
        <v>41</v>
      </c>
      <c r="AE40" s="1">
        <v>3</v>
      </c>
      <c r="AF40" s="1">
        <v>3</v>
      </c>
      <c r="AG40" s="1">
        <v>2</v>
      </c>
      <c r="AH40" s="1"/>
      <c r="AI40" s="1"/>
      <c r="AJ40" s="3"/>
      <c r="AK40" s="1">
        <f>IF(AND(K9&gt;=AK27,K9&lt;=AL38),AJ26,0)</f>
        <v>0</v>
      </c>
      <c r="AL40" s="1">
        <f>IF(P9&lt;AP27,0,IF(AND(P9&gt;=AO28,P9&lt;AP28),AO28,IF(AND(P9&gt;=AO29,P9&lt;AP29),AO29,AO30)))</f>
        <v>0</v>
      </c>
      <c r="AM40" s="1">
        <f>IF(AND(K9&gt;=AK27,K9&lt;=AL27),AM27,IF(AND(K9&gt;AK28,K9&lt;=AL28),AM28,IF(AND(K9&gt;AK29,K9&lt;=AL29),AM29,IF(AND(K9&gt;AK30,K9&lt;=AL30),AM30,IF(AND(K9&gt;AK31,K9&lt;=AL31),AM31,IF(AND(K9&gt;AK32,K9&lt;=AL32),AM32,IF(AND(K9&gt;AK33,K9&lt;=AL33),AM33,AN40)))))))</f>
        <v>0</v>
      </c>
      <c r="AN40" s="1">
        <f>IF(AND(K9&gt;AK34,K9&lt;=AL34),AM34,IF(AND(K9&gt;AK35,K9&lt;=AL35),AM35,IF(AND(K9&gt;AK36,K9&lt;=AL36),AM36,IF(AND(K9&gt;AK37,K9&lt;=AL37),AM37,IF(AND(K9&gt;AK38,K9&lt;=AL38),AM38,0)))))</f>
        <v>0</v>
      </c>
      <c r="AO40" s="1"/>
      <c r="AP40" s="1"/>
      <c r="AQ40" s="1"/>
      <c r="AR40" s="72"/>
      <c r="AS40" s="1">
        <v>1426</v>
      </c>
      <c r="AT40" s="1">
        <v>1476</v>
      </c>
      <c r="AU40" s="1">
        <v>28</v>
      </c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ht="15" customHeight="1">
      <c r="A41" s="93" t="s">
        <v>56</v>
      </c>
      <c r="B41" s="94"/>
      <c r="C41" s="94"/>
      <c r="D41" s="80"/>
      <c r="E41" s="93" t="s">
        <v>19</v>
      </c>
      <c r="F41" s="94"/>
      <c r="G41" s="94"/>
      <c r="H41" s="80"/>
      <c r="I41" s="3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3"/>
      <c r="AK41" s="1"/>
      <c r="AL41" s="1"/>
      <c r="AM41" s="1"/>
      <c r="AN41" s="1"/>
      <c r="AO41" s="1"/>
      <c r="AP41" s="1"/>
      <c r="AQ41" s="1"/>
      <c r="AR41" s="73"/>
      <c r="AS41" s="1">
        <v>1476</v>
      </c>
      <c r="AT41" s="1">
        <v>1525</v>
      </c>
      <c r="AU41" s="1">
        <v>29</v>
      </c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ht="15.75" customHeight="1">
      <c r="A42" s="93" t="s">
        <v>56</v>
      </c>
      <c r="B42" s="94"/>
      <c r="C42" s="94"/>
      <c r="D42" s="80"/>
      <c r="E42" s="93" t="s">
        <v>41</v>
      </c>
      <c r="F42" s="94"/>
      <c r="G42" s="94"/>
      <c r="H42" s="80"/>
      <c r="I42" s="3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>
        <v>805</v>
      </c>
      <c r="AC42" s="1">
        <v>1525</v>
      </c>
      <c r="AD42" s="1" t="s">
        <v>40</v>
      </c>
      <c r="AE42" s="1">
        <v>1</v>
      </c>
      <c r="AF42" s="1">
        <v>1</v>
      </c>
      <c r="AG42" s="1">
        <v>1</v>
      </c>
      <c r="AH42" s="1"/>
      <c r="AI42" s="1"/>
      <c r="AJ42" s="71" t="s">
        <v>11</v>
      </c>
      <c r="AK42" s="70" t="s">
        <v>5</v>
      </c>
      <c r="AL42" s="61"/>
      <c r="AM42" s="1" t="s">
        <v>6</v>
      </c>
      <c r="AN42" s="1"/>
      <c r="AO42" s="70" t="s">
        <v>7</v>
      </c>
      <c r="AP42" s="61"/>
      <c r="AQ42" s="1"/>
      <c r="AR42" s="3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ht="12.75" customHeight="1">
      <c r="A43" s="95" t="s">
        <v>57</v>
      </c>
      <c r="B43" s="63"/>
      <c r="C43" s="63"/>
      <c r="D43" s="63"/>
      <c r="E43" s="63"/>
      <c r="F43" s="63"/>
      <c r="G43" s="63"/>
      <c r="H43" s="6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805</v>
      </c>
      <c r="AC43" s="1">
        <v>1525</v>
      </c>
      <c r="AD43" s="1" t="s">
        <v>41</v>
      </c>
      <c r="AE43" s="1">
        <v>2</v>
      </c>
      <c r="AF43" s="1">
        <v>2</v>
      </c>
      <c r="AG43" s="1">
        <v>2</v>
      </c>
      <c r="AH43" s="1"/>
      <c r="AI43" s="1"/>
      <c r="AJ43" s="72"/>
      <c r="AK43" s="1">
        <v>138</v>
      </c>
      <c r="AL43" s="1">
        <v>160</v>
      </c>
      <c r="AM43" s="1">
        <v>7</v>
      </c>
      <c r="AN43" s="1" t="s">
        <v>58</v>
      </c>
      <c r="AO43" s="1"/>
      <c r="AP43" s="1">
        <v>24</v>
      </c>
      <c r="AQ43" s="1"/>
      <c r="AR43" s="3"/>
      <c r="AS43" s="1">
        <f>IF(AND(K9&gt;=AS21,K9&lt;=AT41),AR20,0)</f>
        <v>0</v>
      </c>
      <c r="AT43" s="1">
        <f>IF(P9&lt;AX21,0,IF(AND(P9&gt;=AW22,P9&lt;AX22),AW22,IF(AND(P9&gt;=AW23,P9&lt;AX23),AW23,IF(AND(P9&gt;=AW24,P9&lt;AX24),AW24,IF(AND(P9&gt;=AW25,P9&lt;AX25),AW25,AW26)))))</f>
        <v>0</v>
      </c>
      <c r="AU43" s="1">
        <f>IF(AND(K9&gt;=AS21,K9&lt;=AT21),AU21,IF(AND(K9&gt;AS22,K9&lt;=AT22),AU29,IF(AND(K9&gt;AS23,K9&lt;=AT23),AU23,IF(AND(K9&gt;AS24,K9&lt;=AT24),AU24,IF(AND(K9&gt;AS25,K9&lt;=AT25),AU25,IF(AND(K9&gt;AS26,K9&lt;=AT26),AU26,IF(AND(K9&gt;AS27,K9&lt;=AT27),AU27,AV43)))))))</f>
        <v>0</v>
      </c>
      <c r="AV43" s="1">
        <f>IF(AND(K9&gt;=AS28,K9&lt;=AT28),AU28,IF(AND(K9&gt;AS29,K9&lt;=AT29),AU29,IF(AND(K9&gt;AS30,K9&lt;=AT30),AU30,IF(AND(K9&gt;AS31,K9&lt;=AT31),AU31,IF(AND(K9&gt;AS32,K9&lt;=AT32),AU32,IF(AND(K9&gt;AS33,K9&lt;=AT33),AU33,IF(AND(K9&gt;AS34,K9&lt;=AT34),AU34,AW43)))))))</f>
        <v>0</v>
      </c>
      <c r="AW43" s="1">
        <f>IF(AND(K9&gt;=AS35,K9&lt;=AT35),AU35,IF(AND(K9&gt;AS36,K9&lt;=AT36),AU36,IF(AND(K9&gt;AS37,K9&lt;=AT37),AU37,IF(AND(K9&gt;AS38,K9&lt;=AT38),AU38,IF(AND(K9&gt;AS39,K9&lt;=AT39),AU39,IF(AND(K9&gt;AS40,K9&lt;=AT40),AU40,IF(AND(K9&gt;AS41,K9&lt;=AT41),AU41,0)))))))</f>
        <v>0</v>
      </c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ht="15.75" customHeight="1">
      <c r="A44" s="86"/>
      <c r="B44" s="63"/>
      <c r="C44" s="63"/>
      <c r="D44" s="63"/>
      <c r="E44" s="63"/>
      <c r="F44" s="63"/>
      <c r="G44" s="63"/>
      <c r="H44" s="6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72"/>
      <c r="AK44" s="1">
        <v>138</v>
      </c>
      <c r="AL44" s="1">
        <v>160</v>
      </c>
      <c r="AM44" s="1">
        <v>7</v>
      </c>
      <c r="AN44" s="1"/>
      <c r="AO44" s="1">
        <v>24</v>
      </c>
      <c r="AP44" s="1">
        <v>40</v>
      </c>
      <c r="AQ44" s="1"/>
      <c r="AR44" s="3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ht="15.75" customHeight="1">
      <c r="A45" s="95" t="s">
        <v>59</v>
      </c>
      <c r="B45" s="63"/>
      <c r="C45" s="63"/>
      <c r="D45" s="63"/>
      <c r="E45" s="63"/>
      <c r="F45" s="63"/>
      <c r="G45" s="63"/>
      <c r="H45" s="6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72"/>
      <c r="AK45" s="1">
        <v>160</v>
      </c>
      <c r="AL45" s="1">
        <v>180</v>
      </c>
      <c r="AM45" s="1">
        <v>8</v>
      </c>
      <c r="AN45" s="1"/>
      <c r="AO45" s="1">
        <v>40</v>
      </c>
      <c r="AP45" s="1">
        <v>60</v>
      </c>
      <c r="AQ45" s="1"/>
      <c r="AR45" s="71" t="s">
        <v>41</v>
      </c>
      <c r="AS45" s="70" t="s">
        <v>5</v>
      </c>
      <c r="AT45" s="61"/>
      <c r="AU45" s="1" t="s">
        <v>6</v>
      </c>
      <c r="AV45" s="1"/>
      <c r="AW45" s="70" t="s">
        <v>7</v>
      </c>
      <c r="AX45" s="6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ht="13.5" customHeight="1">
      <c r="A46" s="87"/>
      <c r="B46" s="83"/>
      <c r="C46" s="83"/>
      <c r="D46" s="83"/>
      <c r="E46" s="83"/>
      <c r="F46" s="83"/>
      <c r="G46" s="83"/>
      <c r="H46" s="8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72"/>
      <c r="AK46" s="1">
        <v>180</v>
      </c>
      <c r="AL46" s="1">
        <v>200</v>
      </c>
      <c r="AM46" s="1">
        <v>9</v>
      </c>
      <c r="AN46" s="1"/>
      <c r="AO46" s="1">
        <v>60</v>
      </c>
      <c r="AP46" s="1">
        <v>80</v>
      </c>
      <c r="AQ46" s="1"/>
      <c r="AR46" s="72"/>
      <c r="AS46" s="1">
        <v>500</v>
      </c>
      <c r="AT46" s="1">
        <v>526</v>
      </c>
      <c r="AU46" s="1">
        <v>10</v>
      </c>
      <c r="AV46" s="1"/>
      <c r="AW46" s="1"/>
      <c r="AX46" s="1">
        <v>32</v>
      </c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ht="12.75" customHeight="1">
      <c r="A47" s="96"/>
      <c r="B47" s="59"/>
      <c r="C47" s="59"/>
      <c r="D47" s="59"/>
      <c r="E47" s="59"/>
      <c r="F47" s="59"/>
      <c r="G47" s="59"/>
      <c r="H47" s="9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72"/>
      <c r="AK47" s="1">
        <v>200</v>
      </c>
      <c r="AL47" s="1">
        <v>221</v>
      </c>
      <c r="AM47" s="1">
        <v>10</v>
      </c>
      <c r="AN47" s="1"/>
      <c r="AO47" s="1">
        <v>80</v>
      </c>
      <c r="AP47" s="1"/>
      <c r="AQ47" s="1"/>
      <c r="AR47" s="72"/>
      <c r="AS47" s="1">
        <v>526</v>
      </c>
      <c r="AT47" s="1">
        <v>576</v>
      </c>
      <c r="AU47" s="1">
        <v>11</v>
      </c>
      <c r="AV47" s="1"/>
      <c r="AW47" s="1">
        <v>32</v>
      </c>
      <c r="AX47" s="1">
        <v>50</v>
      </c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ht="12.75" customHeight="1">
      <c r="A48" s="98"/>
      <c r="B48" s="63"/>
      <c r="C48" s="63"/>
      <c r="D48" s="63"/>
      <c r="E48" s="63"/>
      <c r="F48" s="63"/>
      <c r="G48" s="63"/>
      <c r="H48" s="9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72"/>
      <c r="AK48" s="1">
        <v>221</v>
      </c>
      <c r="AL48" s="1">
        <v>241</v>
      </c>
      <c r="AM48" s="1">
        <v>11</v>
      </c>
      <c r="AN48" s="1"/>
      <c r="AO48" s="1"/>
      <c r="AP48" s="1"/>
      <c r="AQ48" s="1"/>
      <c r="AR48" s="72"/>
      <c r="AS48" s="1">
        <v>576</v>
      </c>
      <c r="AT48" s="1">
        <v>626</v>
      </c>
      <c r="AU48" s="1">
        <v>12</v>
      </c>
      <c r="AV48" s="1"/>
      <c r="AW48" s="1">
        <v>50</v>
      </c>
      <c r="AX48" s="1">
        <v>70</v>
      </c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 ht="12.75" customHeight="1">
      <c r="A49" s="100"/>
      <c r="B49" s="101"/>
      <c r="C49" s="101"/>
      <c r="D49" s="101"/>
      <c r="E49" s="101"/>
      <c r="F49" s="101"/>
      <c r="G49" s="101"/>
      <c r="H49" s="10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72"/>
      <c r="AK49" s="1">
        <v>241</v>
      </c>
      <c r="AL49" s="1">
        <v>261</v>
      </c>
      <c r="AM49" s="1">
        <v>12</v>
      </c>
      <c r="AN49" s="1"/>
      <c r="AO49" s="1"/>
      <c r="AP49" s="1"/>
      <c r="AQ49" s="1"/>
      <c r="AR49" s="72"/>
      <c r="AS49" s="1">
        <v>626</v>
      </c>
      <c r="AT49" s="1">
        <v>676</v>
      </c>
      <c r="AU49" s="1">
        <v>13</v>
      </c>
      <c r="AV49" s="1"/>
      <c r="AW49" s="1">
        <v>70</v>
      </c>
      <c r="AX49" s="1">
        <v>100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72"/>
      <c r="AK50" s="1">
        <v>261</v>
      </c>
      <c r="AL50" s="1">
        <v>281</v>
      </c>
      <c r="AM50" s="1">
        <v>13</v>
      </c>
      <c r="AN50" s="1"/>
      <c r="AO50" s="1"/>
      <c r="AP50" s="1"/>
      <c r="AQ50" s="1"/>
      <c r="AR50" s="72"/>
      <c r="AS50" s="1">
        <v>676</v>
      </c>
      <c r="AT50" s="1">
        <v>726</v>
      </c>
      <c r="AU50" s="1">
        <v>14</v>
      </c>
      <c r="AV50" s="1"/>
      <c r="AW50" s="1">
        <v>100</v>
      </c>
      <c r="AX50" s="1">
        <v>160</v>
      </c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72"/>
      <c r="AK51" s="1">
        <v>281</v>
      </c>
      <c r="AL51" s="1">
        <v>301</v>
      </c>
      <c r="AM51" s="1">
        <v>14</v>
      </c>
      <c r="AN51" s="1"/>
      <c r="AO51" s="1"/>
      <c r="AP51" s="1"/>
      <c r="AQ51" s="1"/>
      <c r="AR51" s="72"/>
      <c r="AS51" s="1">
        <v>726</v>
      </c>
      <c r="AT51" s="1">
        <v>776</v>
      </c>
      <c r="AU51" s="1">
        <v>15</v>
      </c>
      <c r="AV51" s="1"/>
      <c r="AW51" s="1">
        <v>160</v>
      </c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72"/>
      <c r="AK52" s="1">
        <v>301</v>
      </c>
      <c r="AL52" s="1">
        <v>321</v>
      </c>
      <c r="AM52" s="1">
        <v>15</v>
      </c>
      <c r="AN52" s="1"/>
      <c r="AO52" s="1"/>
      <c r="AP52" s="1"/>
      <c r="AQ52" s="1"/>
      <c r="AR52" s="72"/>
      <c r="AS52" s="1">
        <v>776</v>
      </c>
      <c r="AT52" s="1">
        <v>826</v>
      </c>
      <c r="AU52" s="1">
        <v>16</v>
      </c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 ht="12.75" customHeight="1">
      <c r="A53" s="4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72"/>
      <c r="AK53" s="1">
        <v>321</v>
      </c>
      <c r="AL53" s="1">
        <v>341</v>
      </c>
      <c r="AM53" s="1">
        <v>16</v>
      </c>
      <c r="AN53" s="1"/>
      <c r="AO53" s="1"/>
      <c r="AP53" s="1"/>
      <c r="AQ53" s="1"/>
      <c r="AR53" s="72"/>
      <c r="AS53" s="1">
        <v>826</v>
      </c>
      <c r="AT53" s="1">
        <v>876</v>
      </c>
      <c r="AU53" s="1">
        <v>17</v>
      </c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 ht="12.75" customHeight="1">
      <c r="A54" s="4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72"/>
      <c r="AK54" s="1">
        <v>341</v>
      </c>
      <c r="AL54" s="1">
        <v>361</v>
      </c>
      <c r="AM54" s="1">
        <v>17</v>
      </c>
      <c r="AN54" s="1"/>
      <c r="AO54" s="1"/>
      <c r="AP54" s="1"/>
      <c r="AQ54" s="1"/>
      <c r="AR54" s="72"/>
      <c r="AS54" s="1">
        <v>876</v>
      </c>
      <c r="AT54" s="1">
        <v>926</v>
      </c>
      <c r="AU54" s="1">
        <v>18</v>
      </c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 ht="12.75" customHeight="1">
      <c r="A55" s="4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72"/>
      <c r="AK55" s="1">
        <v>361</v>
      </c>
      <c r="AL55" s="1">
        <v>381</v>
      </c>
      <c r="AM55" s="1">
        <v>18</v>
      </c>
      <c r="AN55" s="1"/>
      <c r="AO55" s="1"/>
      <c r="AP55" s="1"/>
      <c r="AQ55" s="1"/>
      <c r="AR55" s="72"/>
      <c r="AS55" s="1">
        <v>926</v>
      </c>
      <c r="AT55" s="1">
        <v>976</v>
      </c>
      <c r="AU55" s="1">
        <v>19</v>
      </c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 ht="12.75" customHeight="1">
      <c r="A56" s="4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73"/>
      <c r="AK56" s="1">
        <v>381</v>
      </c>
      <c r="AL56" s="1">
        <v>400</v>
      </c>
      <c r="AM56" s="1">
        <v>19</v>
      </c>
      <c r="AN56" s="1"/>
      <c r="AO56" s="1"/>
      <c r="AP56" s="1"/>
      <c r="AQ56" s="1"/>
      <c r="AR56" s="72"/>
      <c r="AS56" s="1">
        <v>976</v>
      </c>
      <c r="AT56" s="1">
        <v>1026</v>
      </c>
      <c r="AU56" s="1">
        <v>20</v>
      </c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ht="12.75" customHeight="1">
      <c r="A57" s="4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72"/>
      <c r="AS57" s="1">
        <v>1026</v>
      </c>
      <c r="AT57" s="1">
        <v>1076</v>
      </c>
      <c r="AU57" s="1">
        <v>21</v>
      </c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 ht="12.75" customHeight="1">
      <c r="A58" s="4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>
        <f>IF(AND(K9&gt;=AK43,K9&lt;=AL56),AJ42,0)</f>
        <v>0</v>
      </c>
      <c r="AL58" s="1">
        <f>IF(P9&lt;AP43,0,IF(AND(P9&gt;=AO44,P9&lt;AP44),AO44,IF(AND(P9&gt;=AO45,P9&lt;AP45),AO45,IF(AND(P9&gt;=AO46,P9&lt;AP46),AO46,AO47))))</f>
        <v>0</v>
      </c>
      <c r="AM58" s="1">
        <f>IF(AND(K9&gt;=AK44,K9&lt;AL44),AM44,IF(AND(K9&gt;=AK44,K9&lt;AL44),AM44,IF(AND(K9&gt;=AK45,K9&lt;AL45),AM45,IF(AND(K9&gt;=AK46,K9&lt;AL46),AM46,IF(AND(K9&gt;=AK47,K9&lt;AL47),AM47,IF(AND(K9&gt;=AK48,K9&lt;AL48),AM48,IF(AND(K9&gt;=AK49,K9&lt;AL49),AM49,AN58)))))))</f>
        <v>0</v>
      </c>
      <c r="AN58" s="1">
        <f>IF(AND(K9&gt;=AK50,K9&lt;AL50),AM50,IF(AND(K9&gt;=AK51,K9&lt;AL51),AM51,IF(AND(K9&gt;=AK52,K9&lt;AL52),AM52,IF(AND(K9&gt;=AK53,K9&lt;AL53),AM53,IF(AND(K9&gt;=AK54,K9&lt;AL54),AM54,IF(AND(K9&gt;=AK55,K9&lt;AL55),AM55,IF(AND(K9&gt;=AK56,K9&lt;=AL56),AM56,0)))))))</f>
        <v>0</v>
      </c>
      <c r="AO58" s="1"/>
      <c r="AP58" s="1"/>
      <c r="AQ58" s="1"/>
      <c r="AR58" s="72"/>
      <c r="AS58" s="1">
        <v>1076</v>
      </c>
      <c r="AT58" s="1">
        <v>1126</v>
      </c>
      <c r="AU58" s="1">
        <v>22</v>
      </c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 ht="12.75" customHeight="1">
      <c r="A59" s="4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70" t="s">
        <v>28</v>
      </c>
      <c r="AL59" s="61"/>
      <c r="AM59" s="1" t="s">
        <v>60</v>
      </c>
      <c r="AN59" s="1"/>
      <c r="AO59" s="1"/>
      <c r="AP59" s="1"/>
      <c r="AQ59" s="1"/>
      <c r="AR59" s="72"/>
      <c r="AS59" s="1">
        <v>1126</v>
      </c>
      <c r="AT59" s="1">
        <v>1176</v>
      </c>
      <c r="AU59" s="1">
        <v>23</v>
      </c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 ht="12.75" customHeight="1">
      <c r="A60" s="4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>
        <v>0</v>
      </c>
      <c r="AL60" s="1">
        <v>6</v>
      </c>
      <c r="AM60" s="38">
        <f>O9/1.5+1</f>
        <v>1</v>
      </c>
      <c r="AN60" s="1"/>
      <c r="AO60" s="1"/>
      <c r="AP60" s="1"/>
      <c r="AQ60" s="1"/>
      <c r="AR60" s="72"/>
      <c r="AS60" s="1">
        <v>1176</v>
      </c>
      <c r="AT60" s="1">
        <v>1226</v>
      </c>
      <c r="AU60" s="1">
        <v>24</v>
      </c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ht="12.75" customHeight="1">
      <c r="A61" s="4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>
        <v>6</v>
      </c>
      <c r="AL61" s="1"/>
      <c r="AM61" s="38">
        <f>O9/1.5+3</f>
        <v>3</v>
      </c>
      <c r="AN61" s="1"/>
      <c r="AO61" s="1"/>
      <c r="AP61" s="1"/>
      <c r="AQ61" s="1"/>
      <c r="AR61" s="72"/>
      <c r="AS61" s="1">
        <v>1226</v>
      </c>
      <c r="AT61" s="1">
        <v>1276</v>
      </c>
      <c r="AU61" s="1">
        <v>25</v>
      </c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ht="12.75" customHeight="1">
      <c r="A62" s="4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72"/>
      <c r="AS62" s="1">
        <v>1276</v>
      </c>
      <c r="AT62" s="1">
        <v>1326</v>
      </c>
      <c r="AU62" s="1">
        <v>26</v>
      </c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ht="12.75" customHeight="1">
      <c r="A63" s="4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72"/>
      <c r="AS63" s="1">
        <v>1326</v>
      </c>
      <c r="AT63" s="1">
        <v>1376</v>
      </c>
      <c r="AU63" s="1">
        <v>27</v>
      </c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 ht="12.75" customHeight="1">
      <c r="A64" s="4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72"/>
      <c r="AS64" s="1">
        <v>1376</v>
      </c>
      <c r="AT64" s="1">
        <v>1426</v>
      </c>
      <c r="AU64" s="1">
        <v>28</v>
      </c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:75" ht="12.75" customHeight="1">
      <c r="A65" s="4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72"/>
      <c r="AS65" s="1">
        <v>1426</v>
      </c>
      <c r="AT65" s="1">
        <v>1476</v>
      </c>
      <c r="AU65" s="1">
        <v>29</v>
      </c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:7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73"/>
      <c r="AS66" s="1">
        <v>1476</v>
      </c>
      <c r="AT66" s="1">
        <v>1525</v>
      </c>
      <c r="AU66" s="1">
        <v>30</v>
      </c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7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7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>
        <f>IF(AND(K9&gt;=AS46,K9&lt;=AT66),AR45,0)</f>
        <v>0</v>
      </c>
      <c r="AT68" s="1">
        <f>IF(P9&lt;AX46,0,IF(AND(P9&gt;=AW47,P9&lt;AX47),AW47,IF(AND(P9&gt;=AW48,P9&lt;AX48),AW48,IF(AND(P9&gt;=AW49,P9&lt;AX49),AW49,IF(AND(P9&gt;=AW50,P9&lt;AX50),AW50,AW51)))))</f>
        <v>0</v>
      </c>
      <c r="AU68" s="1">
        <f>IF(AND(K9&gt;=AS46,K9&lt;=AT46),AU46,IF(AND(K9&gt;AS47,K9&lt;=AT47),AU54,IF(AND(K9&gt;AS48,K9&lt;=AT48),AU48,IF(AND(K9&gt;AS49,K9&lt;=AT49),AU49,IF(AND(K9&gt;AS50,K9&lt;=AT50),AU50,IF(AND(K9&gt;AS51,K9&lt;=AT51),AU51,IF(AND(K9&gt;AS52,K9&lt;=AT52),AU52,AV68)))))))</f>
        <v>0</v>
      </c>
      <c r="AV68" s="1">
        <f>IF(AND(K9&gt;=AS53,K9&lt;=AT53),AU53,IF(AND(K9&gt;AS54,K9&lt;=AT54),AU54,IF(AND(K9&gt;AS55,K9&lt;=AT55),AU55,IF(AND(K9&gt;AS56,K9&lt;=AT56),AU56,IF(AND(K9&gt;AS57,K9&lt;=AT57),AU57,IF(AND(K9&gt;AS58,K9&lt;=AT58),AU58,IF(AND(K9&gt;AS59,K9&lt;=AT59),AU59,AW68)))))))</f>
        <v>0</v>
      </c>
      <c r="AW68" s="1">
        <f>IF(AND(K9&gt;=AS60,K9&lt;=AT60),AU60,IF(AND(K9&gt;AS61,K9&lt;=AT61),AU61,IF(AND(K9&gt;AS62,K9&lt;=AT62),AU62,IF(AND(K9&gt;AS63,K9&lt;=AT63),AU63,IF(AND(K9&gt;AS64,K9&lt;=AT64),AU64,IF(AND(K9&gt;AS65,K9&lt;=AT65),AU65,IF(AND(K9&gt;AS66,K9&lt;=AT66),AU66,0)))))))</f>
        <v>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7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7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: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1:7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1:7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1:7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1:7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1:7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1:7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1:7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1:7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1:7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1:7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1:7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1:7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1:7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1:7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1:7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1:7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1:7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</row>
    <row r="93" spans="1:7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1:7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1:7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1:7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spans="1:7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1:7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1:7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1:7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1:7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2" spans="1:7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</row>
    <row r="103" spans="1:7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1:7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</row>
    <row r="105" spans="1:7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</row>
    <row r="106" spans="1:7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</row>
    <row r="107" spans="1:7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1:7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1:7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</row>
    <row r="110" spans="1:7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1:7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1:7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</row>
    <row r="113" spans="1:7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1:7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1:7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1:7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</row>
    <row r="117" spans="1:7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1:7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</row>
    <row r="121" spans="1:7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1:7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1:7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</row>
    <row r="124" spans="1:7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</row>
    <row r="125" spans="1:7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1:7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1:7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1:7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</row>
    <row r="129" spans="1:7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</row>
    <row r="130" spans="1:7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</row>
    <row r="131" spans="1:7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1:7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</row>
    <row r="133" spans="1:7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</row>
    <row r="134" spans="1:7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1:7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1:7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</row>
    <row r="137" spans="1:7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</row>
    <row r="138" spans="1:7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1:7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</row>
    <row r="140" spans="1:7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</row>
    <row r="141" spans="1:7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</row>
    <row r="142" spans="1:7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</row>
    <row r="143" spans="1:7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</row>
    <row r="144" spans="1:7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</row>
    <row r="145" spans="1:7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</row>
    <row r="146" spans="1:7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</row>
    <row r="147" spans="1:7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</row>
    <row r="148" spans="1:7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</row>
    <row r="149" spans="1:7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</row>
    <row r="150" spans="1:7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</row>
    <row r="151" spans="1:7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</row>
    <row r="152" spans="1:7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</row>
    <row r="153" spans="1:7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</row>
    <row r="154" spans="1:7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</row>
    <row r="155" spans="1:7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  <row r="156" spans="1:7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</row>
    <row r="157" spans="1:7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</row>
    <row r="158" spans="1:7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</row>
    <row r="159" spans="1:7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1:7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</row>
    <row r="161" spans="1:7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</row>
    <row r="162" spans="1:7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</row>
    <row r="163" spans="1:7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</row>
    <row r="164" spans="1:7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</row>
    <row r="165" spans="1:7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</row>
    <row r="166" spans="1:7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</row>
    <row r="167" spans="1:7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</row>
    <row r="168" spans="1:7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</row>
    <row r="169" spans="1:7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</row>
    <row r="170" spans="1:7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</row>
    <row r="171" spans="1:7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</row>
    <row r="172" spans="1:7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</row>
    <row r="173" spans="1:7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</row>
    <row r="174" spans="1:7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</row>
    <row r="175" spans="1: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</row>
    <row r="176" spans="1:7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</row>
    <row r="177" spans="1:7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</row>
    <row r="178" spans="1:7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</row>
    <row r="179" spans="1:7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</row>
    <row r="180" spans="1:7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</row>
    <row r="181" spans="1:7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</row>
    <row r="182" spans="1:7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</row>
    <row r="183" spans="1:7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</row>
    <row r="184" spans="1:7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</row>
    <row r="185" spans="1:7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</row>
    <row r="186" spans="1:7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</row>
    <row r="187" spans="1:7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</row>
    <row r="188" spans="1:7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</row>
    <row r="189" spans="1:7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</row>
    <row r="190" spans="1:7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</row>
    <row r="191" spans="1:7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</row>
    <row r="192" spans="1:7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</row>
    <row r="193" spans="1:7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</row>
    <row r="194" spans="1:7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</row>
    <row r="195" spans="1:7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</row>
    <row r="196" spans="1:7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</row>
    <row r="197" spans="1:7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</row>
    <row r="198" spans="1:7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</row>
    <row r="199" spans="1:7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</row>
    <row r="200" spans="1:7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</row>
    <row r="201" spans="1:75" ht="12.75" customHeight="1">
      <c r="A201" s="5"/>
      <c r="B201" s="5"/>
      <c r="C201" s="5"/>
      <c r="D201" s="5"/>
      <c r="E201" s="5"/>
      <c r="F201" s="5"/>
      <c r="G201" s="5"/>
      <c r="H201" s="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</row>
    <row r="202" spans="1:75" ht="12.75" customHeight="1">
      <c r="A202" s="5"/>
      <c r="B202" s="5"/>
      <c r="C202" s="5"/>
      <c r="D202" s="5"/>
      <c r="E202" s="5"/>
      <c r="F202" s="5"/>
      <c r="G202" s="5"/>
      <c r="H202" s="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</row>
    <row r="203" spans="1:75" ht="12.75" customHeight="1">
      <c r="A203" s="5"/>
      <c r="B203" s="5"/>
      <c r="C203" s="5"/>
      <c r="D203" s="5"/>
      <c r="E203" s="5"/>
      <c r="F203" s="5"/>
      <c r="G203" s="5"/>
      <c r="H203" s="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</row>
    <row r="204" spans="1:75" ht="12.75" customHeight="1">
      <c r="A204" s="5"/>
      <c r="B204" s="5"/>
      <c r="C204" s="5"/>
      <c r="D204" s="5"/>
      <c r="E204" s="5"/>
      <c r="F204" s="5"/>
      <c r="G204" s="5"/>
      <c r="H204" s="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</row>
    <row r="205" spans="1:75" ht="12.75" customHeight="1">
      <c r="A205" s="5"/>
      <c r="B205" s="5"/>
      <c r="C205" s="5"/>
      <c r="D205" s="5"/>
      <c r="E205" s="5"/>
      <c r="F205" s="5"/>
      <c r="G205" s="5"/>
      <c r="H205" s="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</row>
    <row r="206" spans="1:75" ht="12.75" customHeight="1">
      <c r="A206" s="5"/>
      <c r="B206" s="5"/>
      <c r="C206" s="5"/>
      <c r="D206" s="5"/>
      <c r="E206" s="5"/>
      <c r="F206" s="5"/>
      <c r="G206" s="5"/>
      <c r="H206" s="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</row>
    <row r="207" spans="1:75" ht="12.75" customHeight="1">
      <c r="A207" s="5"/>
      <c r="B207" s="5"/>
      <c r="C207" s="5"/>
      <c r="D207" s="5"/>
      <c r="E207" s="5"/>
      <c r="F207" s="5"/>
      <c r="G207" s="5"/>
      <c r="H207" s="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</row>
    <row r="208" spans="1:75" ht="12.75" customHeight="1">
      <c r="A208" s="5"/>
      <c r="B208" s="5"/>
      <c r="C208" s="5"/>
      <c r="D208" s="5"/>
      <c r="E208" s="5"/>
      <c r="F208" s="5"/>
      <c r="G208" s="5"/>
      <c r="H208" s="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</row>
    <row r="209" spans="1:75" ht="12.75" customHeight="1">
      <c r="A209" s="5"/>
      <c r="B209" s="5"/>
      <c r="C209" s="5"/>
      <c r="D209" s="5"/>
      <c r="E209" s="5"/>
      <c r="F209" s="5"/>
      <c r="G209" s="5"/>
      <c r="H209" s="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</row>
    <row r="210" spans="1:75" ht="12.75" customHeight="1">
      <c r="A210" s="5"/>
      <c r="B210" s="5"/>
      <c r="C210" s="5"/>
      <c r="D210" s="5"/>
      <c r="E210" s="5"/>
      <c r="F210" s="5"/>
      <c r="G210" s="5"/>
      <c r="H210" s="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</row>
    <row r="211" spans="1:75" ht="12.75" customHeight="1">
      <c r="A211" s="5"/>
      <c r="B211" s="5"/>
      <c r="C211" s="5"/>
      <c r="D211" s="5"/>
      <c r="E211" s="5"/>
      <c r="F211" s="5"/>
      <c r="G211" s="5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</row>
    <row r="212" spans="1:75" ht="12.75" customHeight="1">
      <c r="A212" s="5"/>
      <c r="B212" s="5"/>
      <c r="C212" s="5"/>
      <c r="D212" s="5"/>
      <c r="E212" s="5"/>
      <c r="F212" s="5"/>
      <c r="G212" s="5"/>
      <c r="H212" s="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</row>
    <row r="213" spans="1:75" ht="12.75" customHeight="1">
      <c r="A213" s="5"/>
      <c r="B213" s="5"/>
      <c r="C213" s="5"/>
      <c r="D213" s="5"/>
      <c r="E213" s="5"/>
      <c r="F213" s="5"/>
      <c r="G213" s="5"/>
      <c r="H213" s="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</row>
    <row r="214" spans="1:75" ht="12.75" customHeight="1">
      <c r="A214" s="5"/>
      <c r="B214" s="5"/>
      <c r="C214" s="5"/>
      <c r="D214" s="5"/>
      <c r="E214" s="5"/>
      <c r="F214" s="5"/>
      <c r="G214" s="5"/>
      <c r="H214" s="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</row>
    <row r="215" spans="1:75" ht="12.75" customHeight="1">
      <c r="A215" s="5"/>
      <c r="B215" s="5"/>
      <c r="C215" s="5"/>
      <c r="D215" s="5"/>
      <c r="E215" s="5"/>
      <c r="F215" s="5"/>
      <c r="G215" s="5"/>
      <c r="H215" s="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</row>
    <row r="216" spans="1:75" ht="12.75" customHeight="1">
      <c r="A216" s="5"/>
      <c r="B216" s="5"/>
      <c r="C216" s="5"/>
      <c r="D216" s="5"/>
      <c r="E216" s="5"/>
      <c r="F216" s="5"/>
      <c r="G216" s="5"/>
      <c r="H216" s="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</row>
    <row r="217" spans="1:75" ht="12.75" customHeight="1">
      <c r="A217" s="5"/>
      <c r="B217" s="5"/>
      <c r="C217" s="5"/>
      <c r="D217" s="5"/>
      <c r="E217" s="5"/>
      <c r="F217" s="5"/>
      <c r="G217" s="5"/>
      <c r="H217" s="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</row>
    <row r="218" spans="1:75" ht="12.75" customHeight="1">
      <c r="A218" s="5"/>
      <c r="B218" s="5"/>
      <c r="C218" s="5"/>
      <c r="D218" s="5"/>
      <c r="E218" s="5"/>
      <c r="F218" s="5"/>
      <c r="G218" s="5"/>
      <c r="H218" s="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</row>
    <row r="219" spans="1:75" ht="12.75" customHeight="1">
      <c r="A219" s="5"/>
      <c r="B219" s="5"/>
      <c r="C219" s="5"/>
      <c r="D219" s="5"/>
      <c r="E219" s="5"/>
      <c r="F219" s="5"/>
      <c r="G219" s="5"/>
      <c r="H219" s="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</row>
    <row r="220" spans="1:75" ht="12.75" customHeight="1">
      <c r="A220" s="5"/>
      <c r="B220" s="5"/>
      <c r="C220" s="5"/>
      <c r="D220" s="5"/>
      <c r="E220" s="5"/>
      <c r="F220" s="5"/>
      <c r="G220" s="5"/>
      <c r="H220" s="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</row>
    <row r="221" spans="1:75" ht="12.75" customHeight="1">
      <c r="A221" s="5"/>
      <c r="B221" s="5"/>
      <c r="C221" s="5"/>
      <c r="D221" s="5"/>
      <c r="E221" s="5"/>
      <c r="F221" s="5"/>
      <c r="G221" s="5"/>
      <c r="H221" s="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</row>
    <row r="222" spans="1:75" ht="12.75" customHeight="1">
      <c r="A222" s="5"/>
      <c r="B222" s="5"/>
      <c r="C222" s="5"/>
      <c r="D222" s="5"/>
      <c r="E222" s="5"/>
      <c r="F222" s="5"/>
      <c r="G222" s="5"/>
      <c r="H222" s="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</row>
    <row r="223" spans="1:75" ht="12.75" customHeight="1">
      <c r="A223" s="5"/>
      <c r="B223" s="5"/>
      <c r="C223" s="5"/>
      <c r="D223" s="5"/>
      <c r="E223" s="5"/>
      <c r="F223" s="5"/>
      <c r="G223" s="5"/>
      <c r="H223" s="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</row>
    <row r="224" spans="1:75" ht="12.75" customHeight="1">
      <c r="A224" s="5"/>
      <c r="B224" s="5"/>
      <c r="C224" s="5"/>
      <c r="D224" s="5"/>
      <c r="E224" s="5"/>
      <c r="F224" s="5"/>
      <c r="G224" s="5"/>
      <c r="H224" s="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</row>
    <row r="225" spans="1:75" ht="12.75" customHeight="1">
      <c r="A225" s="5"/>
      <c r="B225" s="5"/>
      <c r="C225" s="5"/>
      <c r="D225" s="5"/>
      <c r="E225" s="5"/>
      <c r="F225" s="5"/>
      <c r="G225" s="5"/>
      <c r="H225" s="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</row>
    <row r="226" spans="1:75" ht="12.75" customHeight="1">
      <c r="A226" s="5"/>
      <c r="B226" s="5"/>
      <c r="C226" s="5"/>
      <c r="D226" s="5"/>
      <c r="E226" s="5"/>
      <c r="F226" s="5"/>
      <c r="G226" s="5"/>
      <c r="H226" s="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</row>
    <row r="227" spans="1:75" ht="12.75" customHeight="1">
      <c r="A227" s="5"/>
      <c r="B227" s="5"/>
      <c r="C227" s="5"/>
      <c r="D227" s="5"/>
      <c r="E227" s="5"/>
      <c r="F227" s="5"/>
      <c r="G227" s="5"/>
      <c r="H227" s="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</row>
    <row r="228" spans="1:75" ht="12.75" customHeight="1">
      <c r="A228" s="5"/>
      <c r="B228" s="5"/>
      <c r="C228" s="5"/>
      <c r="D228" s="5"/>
      <c r="E228" s="5"/>
      <c r="F228" s="5"/>
      <c r="G228" s="5"/>
      <c r="H228" s="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</row>
    <row r="229" spans="1:75" ht="12.75" customHeight="1">
      <c r="A229" s="5"/>
      <c r="B229" s="5"/>
      <c r="C229" s="5"/>
      <c r="D229" s="5"/>
      <c r="E229" s="5"/>
      <c r="F229" s="5"/>
      <c r="G229" s="5"/>
      <c r="H229" s="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</row>
    <row r="230" spans="1:75" ht="12.75" customHeight="1">
      <c r="A230" s="5"/>
      <c r="B230" s="5"/>
      <c r="C230" s="5"/>
      <c r="D230" s="5"/>
      <c r="E230" s="5"/>
      <c r="F230" s="5"/>
      <c r="G230" s="5"/>
      <c r="H230" s="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</row>
    <row r="231" spans="1:75" ht="12.75" customHeight="1">
      <c r="A231" s="5"/>
      <c r="B231" s="5"/>
      <c r="C231" s="5"/>
      <c r="D231" s="5"/>
      <c r="E231" s="5"/>
      <c r="F231" s="5"/>
      <c r="G231" s="5"/>
      <c r="H231" s="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</row>
    <row r="232" spans="1:75" ht="12.75" customHeight="1">
      <c r="A232" s="5"/>
      <c r="B232" s="5"/>
      <c r="C232" s="5"/>
      <c r="D232" s="5"/>
      <c r="E232" s="5"/>
      <c r="F232" s="5"/>
      <c r="G232" s="5"/>
      <c r="H232" s="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</row>
    <row r="233" spans="1:75" ht="12.75" customHeight="1">
      <c r="A233" s="5"/>
      <c r="B233" s="5"/>
      <c r="C233" s="5"/>
      <c r="D233" s="5"/>
      <c r="E233" s="5"/>
      <c r="F233" s="5"/>
      <c r="G233" s="5"/>
      <c r="H233" s="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</row>
    <row r="234" spans="1:75" ht="12.75" customHeight="1">
      <c r="A234" s="5"/>
      <c r="B234" s="5"/>
      <c r="C234" s="5"/>
      <c r="D234" s="5"/>
      <c r="E234" s="5"/>
      <c r="F234" s="5"/>
      <c r="G234" s="5"/>
      <c r="H234" s="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</row>
    <row r="235" spans="1:75" ht="12.75" customHeight="1">
      <c r="A235" s="5"/>
      <c r="B235" s="5"/>
      <c r="C235" s="5"/>
      <c r="D235" s="5"/>
      <c r="E235" s="5"/>
      <c r="F235" s="5"/>
      <c r="G235" s="5"/>
      <c r="H235" s="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</row>
    <row r="236" spans="1:75" ht="12.75" customHeight="1">
      <c r="A236" s="5"/>
      <c r="B236" s="5"/>
      <c r="C236" s="5"/>
      <c r="D236" s="5"/>
      <c r="E236" s="5"/>
      <c r="F236" s="5"/>
      <c r="G236" s="5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</row>
    <row r="237" spans="1:75" ht="12.75" customHeight="1">
      <c r="A237" s="5"/>
      <c r="B237" s="5"/>
      <c r="C237" s="5"/>
      <c r="D237" s="5"/>
      <c r="E237" s="5"/>
      <c r="F237" s="5"/>
      <c r="G237" s="5"/>
      <c r="H237" s="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</row>
    <row r="238" spans="1:75" ht="12.75" customHeight="1">
      <c r="A238" s="5"/>
      <c r="B238" s="5"/>
      <c r="C238" s="5"/>
      <c r="D238" s="5"/>
      <c r="E238" s="5"/>
      <c r="F238" s="5"/>
      <c r="G238" s="5"/>
      <c r="H238" s="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</row>
    <row r="239" spans="1:75" ht="12.75" customHeight="1">
      <c r="A239" s="5"/>
      <c r="B239" s="5"/>
      <c r="C239" s="5"/>
      <c r="D239" s="5"/>
      <c r="E239" s="5"/>
      <c r="F239" s="5"/>
      <c r="G239" s="5"/>
      <c r="H239" s="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</row>
    <row r="240" spans="1:75" ht="12.75" customHeight="1">
      <c r="A240" s="5"/>
      <c r="B240" s="5"/>
      <c r="C240" s="5"/>
      <c r="D240" s="5"/>
      <c r="E240" s="5"/>
      <c r="F240" s="5"/>
      <c r="G240" s="5"/>
      <c r="H240" s="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</row>
    <row r="241" spans="1:75" ht="12.75" customHeight="1">
      <c r="A241" s="5"/>
      <c r="B241" s="5"/>
      <c r="C241" s="5"/>
      <c r="D241" s="5"/>
      <c r="E241" s="5"/>
      <c r="F241" s="5"/>
      <c r="G241" s="5"/>
      <c r="H241" s="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</row>
    <row r="242" spans="1:75" ht="12.75" customHeight="1">
      <c r="A242" s="5"/>
      <c r="B242" s="5"/>
      <c r="C242" s="5"/>
      <c r="D242" s="5"/>
      <c r="E242" s="5"/>
      <c r="F242" s="5"/>
      <c r="G242" s="5"/>
      <c r="H242" s="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</row>
    <row r="243" spans="1:75" ht="12.75" customHeight="1">
      <c r="A243" s="5"/>
      <c r="B243" s="5"/>
      <c r="C243" s="5"/>
      <c r="D243" s="5"/>
      <c r="E243" s="5"/>
      <c r="F243" s="5"/>
      <c r="G243" s="5"/>
      <c r="H243" s="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</row>
    <row r="244" spans="1:75" ht="12.75" customHeight="1">
      <c r="A244" s="5"/>
      <c r="B244" s="5"/>
      <c r="C244" s="5"/>
      <c r="D244" s="5"/>
      <c r="E244" s="5"/>
      <c r="F244" s="5"/>
      <c r="G244" s="5"/>
      <c r="H244" s="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</row>
    <row r="245" spans="1:75" ht="12.75" customHeight="1">
      <c r="A245" s="5"/>
      <c r="B245" s="5"/>
      <c r="C245" s="5"/>
      <c r="D245" s="5"/>
      <c r="E245" s="5"/>
      <c r="F245" s="5"/>
      <c r="G245" s="5"/>
      <c r="H245" s="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</row>
    <row r="246" spans="1:75" ht="12.75" customHeight="1">
      <c r="A246" s="5"/>
      <c r="B246" s="5"/>
      <c r="C246" s="5"/>
      <c r="D246" s="5"/>
      <c r="E246" s="5"/>
      <c r="F246" s="5"/>
      <c r="G246" s="5"/>
      <c r="H246" s="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</row>
    <row r="247" spans="1:75" ht="12.75" customHeight="1">
      <c r="A247" s="5"/>
      <c r="B247" s="5"/>
      <c r="C247" s="5"/>
      <c r="D247" s="5"/>
      <c r="E247" s="5"/>
      <c r="F247" s="5"/>
      <c r="G247" s="5"/>
      <c r="H247" s="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</row>
    <row r="248" spans="1:75" ht="12.75" customHeight="1">
      <c r="A248" s="5"/>
      <c r="B248" s="5"/>
      <c r="C248" s="5"/>
      <c r="D248" s="5"/>
      <c r="E248" s="5"/>
      <c r="F248" s="5"/>
      <c r="G248" s="5"/>
      <c r="H248" s="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</row>
    <row r="249" spans="1:75" ht="12.75" customHeight="1">
      <c r="A249" s="5"/>
      <c r="B249" s="5"/>
      <c r="C249" s="5"/>
      <c r="D249" s="5"/>
      <c r="E249" s="5"/>
      <c r="F249" s="5"/>
      <c r="G249" s="5"/>
      <c r="H249" s="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</row>
    <row r="250" spans="1:75" ht="12.75" customHeight="1">
      <c r="A250" s="5"/>
      <c r="B250" s="5"/>
      <c r="C250" s="5"/>
      <c r="D250" s="5"/>
      <c r="E250" s="5"/>
      <c r="F250" s="5"/>
      <c r="G250" s="5"/>
      <c r="H250" s="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</row>
    <row r="251" spans="1:75" ht="12.75" customHeight="1">
      <c r="A251" s="5"/>
      <c r="B251" s="5"/>
      <c r="C251" s="5"/>
      <c r="D251" s="5"/>
      <c r="E251" s="5"/>
      <c r="F251" s="5"/>
      <c r="G251" s="5"/>
      <c r="H251" s="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</row>
    <row r="252" spans="1:75" ht="12.75" customHeight="1">
      <c r="A252" s="5"/>
      <c r="B252" s="5"/>
      <c r="C252" s="5"/>
      <c r="D252" s="5"/>
      <c r="E252" s="5"/>
      <c r="F252" s="5"/>
      <c r="G252" s="5"/>
      <c r="H252" s="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</row>
    <row r="253" spans="1:75" ht="12.75" customHeight="1">
      <c r="A253" s="5"/>
      <c r="B253" s="5"/>
      <c r="C253" s="5"/>
      <c r="D253" s="5"/>
      <c r="E253" s="5"/>
      <c r="F253" s="5"/>
      <c r="G253" s="5"/>
      <c r="H253" s="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</row>
    <row r="254" spans="1:75" ht="12.75" customHeight="1">
      <c r="A254" s="5"/>
      <c r="B254" s="5"/>
      <c r="C254" s="5"/>
      <c r="D254" s="5"/>
      <c r="E254" s="5"/>
      <c r="F254" s="5"/>
      <c r="G254" s="5"/>
      <c r="H254" s="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</row>
    <row r="255" spans="1:75" ht="12.75" customHeight="1">
      <c r="A255" s="5"/>
      <c r="B255" s="5"/>
      <c r="C255" s="5"/>
      <c r="D255" s="5"/>
      <c r="E255" s="5"/>
      <c r="F255" s="5"/>
      <c r="G255" s="5"/>
      <c r="H255" s="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</row>
    <row r="256" spans="1:75" ht="12.75" customHeight="1">
      <c r="A256" s="5"/>
      <c r="B256" s="5"/>
      <c r="C256" s="5"/>
      <c r="D256" s="5"/>
      <c r="E256" s="5"/>
      <c r="F256" s="5"/>
      <c r="G256" s="5"/>
      <c r="H256" s="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</row>
    <row r="257" spans="1:75" ht="12.75" customHeight="1">
      <c r="A257" s="5"/>
      <c r="B257" s="5"/>
      <c r="C257" s="5"/>
      <c r="D257" s="5"/>
      <c r="E257" s="5"/>
      <c r="F257" s="5"/>
      <c r="G257" s="5"/>
      <c r="H257" s="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</row>
    <row r="258" spans="1:75" ht="12.75" customHeight="1">
      <c r="A258" s="5"/>
      <c r="B258" s="5"/>
      <c r="C258" s="5"/>
      <c r="D258" s="5"/>
      <c r="E258" s="5"/>
      <c r="F258" s="5"/>
      <c r="G258" s="5"/>
      <c r="H258" s="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</row>
    <row r="259" spans="1:75" ht="12.75" customHeight="1">
      <c r="A259" s="5"/>
      <c r="B259" s="5"/>
      <c r="C259" s="5"/>
      <c r="D259" s="5"/>
      <c r="E259" s="5"/>
      <c r="F259" s="5"/>
      <c r="G259" s="5"/>
      <c r="H259" s="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</row>
    <row r="260" spans="1:75" ht="12.75" customHeight="1">
      <c r="A260" s="5"/>
      <c r="B260" s="5"/>
      <c r="C260" s="5"/>
      <c r="D260" s="5"/>
      <c r="E260" s="5"/>
      <c r="F260" s="5"/>
      <c r="G260" s="5"/>
      <c r="H260" s="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</row>
    <row r="261" spans="1:75" ht="12.75" customHeight="1">
      <c r="A261" s="5"/>
      <c r="B261" s="5"/>
      <c r="C261" s="5"/>
      <c r="D261" s="5"/>
      <c r="E261" s="5"/>
      <c r="F261" s="5"/>
      <c r="G261" s="5"/>
      <c r="H261" s="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</row>
    <row r="262" spans="1:75" ht="12.75" customHeight="1">
      <c r="A262" s="5"/>
      <c r="B262" s="5"/>
      <c r="C262" s="5"/>
      <c r="D262" s="5"/>
      <c r="E262" s="5"/>
      <c r="F262" s="5"/>
      <c r="G262" s="5"/>
      <c r="H262" s="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</row>
    <row r="263" spans="1:75" ht="12.75" customHeight="1">
      <c r="A263" s="5"/>
      <c r="B263" s="5"/>
      <c r="C263" s="5"/>
      <c r="D263" s="5"/>
      <c r="E263" s="5"/>
      <c r="F263" s="5"/>
      <c r="G263" s="5"/>
      <c r="H263" s="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</row>
    <row r="264" spans="1:75" ht="12.75" customHeight="1">
      <c r="A264" s="5"/>
      <c r="B264" s="5"/>
      <c r="C264" s="5"/>
      <c r="D264" s="5"/>
      <c r="E264" s="5"/>
      <c r="F264" s="5"/>
      <c r="G264" s="5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</row>
    <row r="265" spans="1:75" ht="12.75" customHeight="1">
      <c r="A265" s="5"/>
      <c r="B265" s="5"/>
      <c r="C265" s="5"/>
      <c r="D265" s="5"/>
      <c r="E265" s="5"/>
      <c r="F265" s="5"/>
      <c r="G265" s="5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</row>
    <row r="266" spans="1:75" ht="12.75" customHeight="1">
      <c r="A266" s="5"/>
      <c r="B266" s="5"/>
      <c r="C266" s="5"/>
      <c r="D266" s="5"/>
      <c r="E266" s="5"/>
      <c r="F266" s="5"/>
      <c r="G266" s="5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</row>
    <row r="267" spans="1:75" ht="12.75" customHeight="1">
      <c r="A267" s="5"/>
      <c r="B267" s="5"/>
      <c r="C267" s="5"/>
      <c r="D267" s="5"/>
      <c r="E267" s="5"/>
      <c r="F267" s="5"/>
      <c r="G267" s="5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</row>
    <row r="268" spans="1:75" ht="12.75" customHeight="1">
      <c r="A268" s="5"/>
      <c r="B268" s="5"/>
      <c r="C268" s="5"/>
      <c r="D268" s="5"/>
      <c r="E268" s="5"/>
      <c r="F268" s="5"/>
      <c r="G268" s="5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</row>
    <row r="269" spans="1:75" ht="12.75" customHeight="1">
      <c r="A269" s="5"/>
      <c r="B269" s="5"/>
      <c r="C269" s="5"/>
      <c r="D269" s="5"/>
      <c r="E269" s="5"/>
      <c r="F269" s="5"/>
      <c r="G269" s="5"/>
      <c r="H269" s="5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</row>
    <row r="270" spans="1:75" ht="12.75" customHeight="1">
      <c r="A270" s="5"/>
      <c r="B270" s="5"/>
      <c r="C270" s="5"/>
      <c r="D270" s="5"/>
      <c r="E270" s="5"/>
      <c r="F270" s="5"/>
      <c r="G270" s="5"/>
      <c r="H270" s="5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</row>
    <row r="271" spans="1:75" ht="12.75" customHeight="1">
      <c r="A271" s="5"/>
      <c r="B271" s="5"/>
      <c r="C271" s="5"/>
      <c r="D271" s="5"/>
      <c r="E271" s="5"/>
      <c r="F271" s="5"/>
      <c r="G271" s="5"/>
      <c r="H271" s="5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</row>
    <row r="272" spans="1:75" ht="12.75" customHeight="1">
      <c r="A272" s="5"/>
      <c r="B272" s="5"/>
      <c r="C272" s="5"/>
      <c r="D272" s="5"/>
      <c r="E272" s="5"/>
      <c r="F272" s="5"/>
      <c r="G272" s="5"/>
      <c r="H272" s="5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</row>
    <row r="273" spans="1:75" ht="12.75" customHeight="1">
      <c r="A273" s="5"/>
      <c r="B273" s="5"/>
      <c r="C273" s="5"/>
      <c r="D273" s="5"/>
      <c r="E273" s="5"/>
      <c r="F273" s="5"/>
      <c r="G273" s="5"/>
      <c r="H273" s="5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</row>
    <row r="274" spans="1:75" ht="12.75" customHeight="1">
      <c r="A274" s="5"/>
      <c r="B274" s="5"/>
      <c r="C274" s="5"/>
      <c r="D274" s="5"/>
      <c r="E274" s="5"/>
      <c r="F274" s="5"/>
      <c r="G274" s="5"/>
      <c r="H274" s="5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</row>
    <row r="275" spans="1:75" ht="12.75" customHeight="1">
      <c r="A275" s="5"/>
      <c r="B275" s="5"/>
      <c r="C275" s="5"/>
      <c r="D275" s="5"/>
      <c r="E275" s="5"/>
      <c r="F275" s="5"/>
      <c r="G275" s="5"/>
      <c r="H275" s="5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</row>
    <row r="276" spans="1:75" ht="12.75" customHeight="1">
      <c r="A276" s="5"/>
      <c r="B276" s="5"/>
      <c r="C276" s="5"/>
      <c r="D276" s="5"/>
      <c r="E276" s="5"/>
      <c r="F276" s="5"/>
      <c r="G276" s="5"/>
      <c r="H276" s="5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</row>
    <row r="277" spans="1:75" ht="12.75" customHeight="1">
      <c r="A277" s="5"/>
      <c r="B277" s="5"/>
      <c r="C277" s="5"/>
      <c r="D277" s="5"/>
      <c r="E277" s="5"/>
      <c r="F277" s="5"/>
      <c r="G277" s="5"/>
      <c r="H277" s="5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</row>
    <row r="278" spans="1:75" ht="12.75" customHeight="1">
      <c r="A278" s="5"/>
      <c r="B278" s="5"/>
      <c r="C278" s="5"/>
      <c r="D278" s="5"/>
      <c r="E278" s="5"/>
      <c r="F278" s="5"/>
      <c r="G278" s="5"/>
      <c r="H278" s="5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</row>
    <row r="279" spans="1:75" ht="12.75" customHeight="1">
      <c r="A279" s="5"/>
      <c r="B279" s="5"/>
      <c r="C279" s="5"/>
      <c r="D279" s="5"/>
      <c r="E279" s="5"/>
      <c r="F279" s="5"/>
      <c r="G279" s="5"/>
      <c r="H279" s="5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</row>
    <row r="280" spans="1:75" ht="12.75" customHeight="1">
      <c r="A280" s="5"/>
      <c r="B280" s="5"/>
      <c r="C280" s="5"/>
      <c r="D280" s="5"/>
      <c r="E280" s="5"/>
      <c r="F280" s="5"/>
      <c r="G280" s="5"/>
      <c r="H280" s="5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</row>
    <row r="281" spans="1:75" ht="12.75" customHeight="1">
      <c r="A281" s="5"/>
      <c r="B281" s="5"/>
      <c r="C281" s="5"/>
      <c r="D281" s="5"/>
      <c r="E281" s="5"/>
      <c r="F281" s="5"/>
      <c r="G281" s="5"/>
      <c r="H281" s="5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</row>
    <row r="282" spans="1:75" ht="12.75" customHeight="1">
      <c r="A282" s="5"/>
      <c r="B282" s="5"/>
      <c r="C282" s="5"/>
      <c r="D282" s="5"/>
      <c r="E282" s="5"/>
      <c r="F282" s="5"/>
      <c r="G282" s="5"/>
      <c r="H282" s="5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</row>
    <row r="283" spans="1:75" ht="12.75" customHeight="1">
      <c r="A283" s="5"/>
      <c r="B283" s="5"/>
      <c r="C283" s="5"/>
      <c r="D283" s="5"/>
      <c r="E283" s="5"/>
      <c r="F283" s="5"/>
      <c r="G283" s="5"/>
      <c r="H283" s="5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</row>
    <row r="284" spans="1:75" ht="12.75" customHeight="1">
      <c r="A284" s="5"/>
      <c r="B284" s="5"/>
      <c r="C284" s="5"/>
      <c r="D284" s="5"/>
      <c r="E284" s="5"/>
      <c r="F284" s="5"/>
      <c r="G284" s="5"/>
      <c r="H284" s="5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</row>
    <row r="285" spans="1:75" ht="12.75" customHeight="1">
      <c r="A285" s="5"/>
      <c r="B285" s="5"/>
      <c r="C285" s="5"/>
      <c r="D285" s="5"/>
      <c r="E285" s="5"/>
      <c r="F285" s="5"/>
      <c r="G285" s="5"/>
      <c r="H285" s="5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</row>
    <row r="286" spans="1:75" ht="12.75" customHeight="1">
      <c r="A286" s="5"/>
      <c r="B286" s="5"/>
      <c r="C286" s="5"/>
      <c r="D286" s="5"/>
      <c r="E286" s="5"/>
      <c r="F286" s="5"/>
      <c r="G286" s="5"/>
      <c r="H286" s="5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</row>
    <row r="287" spans="1:75" ht="12.75" customHeight="1">
      <c r="A287" s="5"/>
      <c r="B287" s="5"/>
      <c r="C287" s="5"/>
      <c r="D287" s="5"/>
      <c r="E287" s="5"/>
      <c r="F287" s="5"/>
      <c r="G287" s="5"/>
      <c r="H287" s="5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</row>
    <row r="288" spans="1:75" ht="12.75" customHeight="1">
      <c r="A288" s="5"/>
      <c r="B288" s="5"/>
      <c r="C288" s="5"/>
      <c r="D288" s="5"/>
      <c r="E288" s="5"/>
      <c r="F288" s="5"/>
      <c r="G288" s="5"/>
      <c r="H288" s="5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</row>
    <row r="289" spans="1:75" ht="12.75" customHeight="1">
      <c r="A289" s="5"/>
      <c r="B289" s="5"/>
      <c r="C289" s="5"/>
      <c r="D289" s="5"/>
      <c r="E289" s="5"/>
      <c r="F289" s="5"/>
      <c r="G289" s="5"/>
      <c r="H289" s="5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</row>
    <row r="290" spans="1:75" ht="12.75" customHeight="1">
      <c r="A290" s="5"/>
      <c r="B290" s="5"/>
      <c r="C290" s="5"/>
      <c r="D290" s="5"/>
      <c r="E290" s="5"/>
      <c r="F290" s="5"/>
      <c r="G290" s="5"/>
      <c r="H290" s="5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</row>
    <row r="291" spans="1:75" ht="12.75" customHeight="1">
      <c r="A291" s="5"/>
      <c r="B291" s="5"/>
      <c r="C291" s="5"/>
      <c r="D291" s="5"/>
      <c r="E291" s="5"/>
      <c r="F291" s="5"/>
      <c r="G291" s="5"/>
      <c r="H291" s="5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</row>
    <row r="292" spans="1:75" ht="12.75" customHeight="1">
      <c r="A292" s="5"/>
      <c r="B292" s="5"/>
      <c r="C292" s="5"/>
      <c r="D292" s="5"/>
      <c r="E292" s="5"/>
      <c r="F292" s="5"/>
      <c r="G292" s="5"/>
      <c r="H292" s="5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</row>
    <row r="293" spans="1:75" ht="12.75" customHeight="1">
      <c r="A293" s="5"/>
      <c r="B293" s="5"/>
      <c r="C293" s="5"/>
      <c r="D293" s="5"/>
      <c r="E293" s="5"/>
      <c r="F293" s="5"/>
      <c r="G293" s="5"/>
      <c r="H293" s="5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</row>
    <row r="294" spans="1:75" ht="12.75" customHeight="1">
      <c r="A294" s="5"/>
      <c r="B294" s="5"/>
      <c r="C294" s="5"/>
      <c r="D294" s="5"/>
      <c r="E294" s="5"/>
      <c r="F294" s="5"/>
      <c r="G294" s="5"/>
      <c r="H294" s="5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</row>
    <row r="295" spans="1:75" ht="12.75" customHeight="1">
      <c r="A295" s="5"/>
      <c r="B295" s="5"/>
      <c r="C295" s="5"/>
      <c r="D295" s="5"/>
      <c r="E295" s="5"/>
      <c r="F295" s="5"/>
      <c r="G295" s="5"/>
      <c r="H295" s="5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</row>
    <row r="296" spans="1:75" ht="12.75" customHeight="1">
      <c r="A296" s="5"/>
      <c r="B296" s="5"/>
      <c r="C296" s="5"/>
      <c r="D296" s="5"/>
      <c r="E296" s="5"/>
      <c r="F296" s="5"/>
      <c r="G296" s="5"/>
      <c r="H296" s="5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</row>
    <row r="297" spans="1:75" ht="12.75" customHeight="1">
      <c r="A297" s="5"/>
      <c r="B297" s="5"/>
      <c r="C297" s="5"/>
      <c r="D297" s="5"/>
      <c r="E297" s="5"/>
      <c r="F297" s="5"/>
      <c r="G297" s="5"/>
      <c r="H297" s="5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</row>
    <row r="298" spans="1:75" ht="12.75" customHeight="1">
      <c r="A298" s="5"/>
      <c r="B298" s="5"/>
      <c r="C298" s="5"/>
      <c r="D298" s="5"/>
      <c r="E298" s="5"/>
      <c r="F298" s="5"/>
      <c r="G298" s="5"/>
      <c r="H298" s="5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</row>
    <row r="299" spans="1:75" ht="12.75" customHeight="1">
      <c r="A299" s="5"/>
      <c r="B299" s="5"/>
      <c r="C299" s="5"/>
      <c r="D299" s="5"/>
      <c r="E299" s="5"/>
      <c r="F299" s="5"/>
      <c r="G299" s="5"/>
      <c r="H299" s="5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</row>
    <row r="300" spans="1:75" ht="12.75" customHeight="1">
      <c r="A300" s="5"/>
      <c r="B300" s="5"/>
      <c r="C300" s="5"/>
      <c r="D300" s="5"/>
      <c r="E300" s="5"/>
      <c r="F300" s="5"/>
      <c r="G300" s="5"/>
      <c r="H300" s="5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</row>
    <row r="301" spans="1:75" ht="12.75" customHeight="1">
      <c r="A301" s="5"/>
      <c r="B301" s="5"/>
      <c r="C301" s="5"/>
      <c r="D301" s="5"/>
      <c r="E301" s="5"/>
      <c r="F301" s="5"/>
      <c r="G301" s="5"/>
      <c r="H301" s="5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</row>
    <row r="302" spans="1:75" ht="12.75" customHeight="1">
      <c r="A302" s="5"/>
      <c r="B302" s="5"/>
      <c r="C302" s="5"/>
      <c r="D302" s="5"/>
      <c r="E302" s="5"/>
      <c r="F302" s="5"/>
      <c r="G302" s="5"/>
      <c r="H302" s="5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</row>
    <row r="303" spans="1:75" ht="12.75" customHeight="1">
      <c r="A303" s="5"/>
      <c r="B303" s="5"/>
      <c r="C303" s="5"/>
      <c r="D303" s="5"/>
      <c r="E303" s="5"/>
      <c r="F303" s="5"/>
      <c r="G303" s="5"/>
      <c r="H303" s="5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</row>
    <row r="304" spans="1:75" ht="12.75" customHeight="1">
      <c r="A304" s="5"/>
      <c r="B304" s="5"/>
      <c r="C304" s="5"/>
      <c r="D304" s="5"/>
      <c r="E304" s="5"/>
      <c r="F304" s="5"/>
      <c r="G304" s="5"/>
      <c r="H304" s="5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</row>
    <row r="305" spans="1:75" ht="12.75" customHeight="1">
      <c r="A305" s="5"/>
      <c r="B305" s="5"/>
      <c r="C305" s="5"/>
      <c r="D305" s="5"/>
      <c r="E305" s="5"/>
      <c r="F305" s="5"/>
      <c r="G305" s="5"/>
      <c r="H305" s="5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</row>
    <row r="306" spans="1:75" ht="12.75" customHeight="1">
      <c r="A306" s="5"/>
      <c r="B306" s="5"/>
      <c r="C306" s="5"/>
      <c r="D306" s="5"/>
      <c r="E306" s="5"/>
      <c r="F306" s="5"/>
      <c r="G306" s="5"/>
      <c r="H306" s="5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</row>
    <row r="307" spans="1:75" ht="12.75" customHeight="1">
      <c r="A307" s="5"/>
      <c r="B307" s="5"/>
      <c r="C307" s="5"/>
      <c r="D307" s="5"/>
      <c r="E307" s="5"/>
      <c r="F307" s="5"/>
      <c r="G307" s="5"/>
      <c r="H307" s="5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</row>
    <row r="308" spans="1:75" ht="12.75" customHeight="1">
      <c r="A308" s="5"/>
      <c r="B308" s="5"/>
      <c r="C308" s="5"/>
      <c r="D308" s="5"/>
      <c r="E308" s="5"/>
      <c r="F308" s="5"/>
      <c r="G308" s="5"/>
      <c r="H308" s="5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</row>
    <row r="309" spans="1:75" ht="12.75" customHeight="1">
      <c r="A309" s="5"/>
      <c r="B309" s="5"/>
      <c r="C309" s="5"/>
      <c r="D309" s="5"/>
      <c r="E309" s="5"/>
      <c r="F309" s="5"/>
      <c r="G309" s="5"/>
      <c r="H309" s="5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</row>
    <row r="310" spans="1:75" ht="12.75" customHeight="1">
      <c r="A310" s="5"/>
      <c r="B310" s="5"/>
      <c r="C310" s="5"/>
      <c r="D310" s="5"/>
      <c r="E310" s="5"/>
      <c r="F310" s="5"/>
      <c r="G310" s="5"/>
      <c r="H310" s="5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</row>
    <row r="311" spans="1:75" ht="12.75" customHeight="1">
      <c r="A311" s="5"/>
      <c r="B311" s="5"/>
      <c r="C311" s="5"/>
      <c r="D311" s="5"/>
      <c r="E311" s="5"/>
      <c r="F311" s="5"/>
      <c r="G311" s="5"/>
      <c r="H311" s="5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</row>
    <row r="312" spans="1:75" ht="12.75" customHeight="1">
      <c r="A312" s="5"/>
      <c r="B312" s="5"/>
      <c r="C312" s="5"/>
      <c r="D312" s="5"/>
      <c r="E312" s="5"/>
      <c r="F312" s="5"/>
      <c r="G312" s="5"/>
      <c r="H312" s="5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</row>
    <row r="313" spans="1:75" ht="12.75" customHeight="1">
      <c r="A313" s="5"/>
      <c r="B313" s="5"/>
      <c r="C313" s="5"/>
      <c r="D313" s="5"/>
      <c r="E313" s="5"/>
      <c r="F313" s="5"/>
      <c r="G313" s="5"/>
      <c r="H313" s="5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</row>
    <row r="314" spans="1:75" ht="12.75" customHeight="1">
      <c r="A314" s="5"/>
      <c r="B314" s="5"/>
      <c r="C314" s="5"/>
      <c r="D314" s="5"/>
      <c r="E314" s="5"/>
      <c r="F314" s="5"/>
      <c r="G314" s="5"/>
      <c r="H314" s="5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</row>
    <row r="315" spans="1:75" ht="12.75" customHeight="1">
      <c r="A315" s="5"/>
      <c r="B315" s="5"/>
      <c r="C315" s="5"/>
      <c r="D315" s="5"/>
      <c r="E315" s="5"/>
      <c r="F315" s="5"/>
      <c r="G315" s="5"/>
      <c r="H315" s="5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</row>
    <row r="316" spans="1:75" ht="12.75" customHeight="1">
      <c r="A316" s="5"/>
      <c r="B316" s="5"/>
      <c r="C316" s="5"/>
      <c r="D316" s="5"/>
      <c r="E316" s="5"/>
      <c r="F316" s="5"/>
      <c r="G316" s="5"/>
      <c r="H316" s="5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</row>
    <row r="317" spans="1:75" ht="12.75" customHeight="1">
      <c r="A317" s="5"/>
      <c r="B317" s="5"/>
      <c r="C317" s="5"/>
      <c r="D317" s="5"/>
      <c r="E317" s="5"/>
      <c r="F317" s="5"/>
      <c r="G317" s="5"/>
      <c r="H317" s="5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</row>
    <row r="318" spans="1:75" ht="12.75" customHeight="1">
      <c r="A318" s="5"/>
      <c r="B318" s="5"/>
      <c r="C318" s="5"/>
      <c r="D318" s="5"/>
      <c r="E318" s="5"/>
      <c r="F318" s="5"/>
      <c r="G318" s="5"/>
      <c r="H318" s="5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</row>
    <row r="319" spans="1:75" ht="12.75" customHeight="1">
      <c r="A319" s="5"/>
      <c r="B319" s="5"/>
      <c r="C319" s="5"/>
      <c r="D319" s="5"/>
      <c r="E319" s="5"/>
      <c r="F319" s="5"/>
      <c r="G319" s="5"/>
      <c r="H319" s="5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</row>
    <row r="320" spans="1:75" ht="12.75" customHeight="1">
      <c r="A320" s="5"/>
      <c r="B320" s="5"/>
      <c r="C320" s="5"/>
      <c r="D320" s="5"/>
      <c r="E320" s="5"/>
      <c r="F320" s="5"/>
      <c r="G320" s="5"/>
      <c r="H320" s="5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</row>
    <row r="321" spans="1:75" ht="12.75" customHeight="1">
      <c r="A321" s="5"/>
      <c r="B321" s="5"/>
      <c r="C321" s="5"/>
      <c r="D321" s="5"/>
      <c r="E321" s="5"/>
      <c r="F321" s="5"/>
      <c r="G321" s="5"/>
      <c r="H321" s="5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</row>
    <row r="322" spans="1:75" ht="12.75" customHeight="1">
      <c r="A322" s="5"/>
      <c r="B322" s="5"/>
      <c r="C322" s="5"/>
      <c r="D322" s="5"/>
      <c r="E322" s="5"/>
      <c r="F322" s="5"/>
      <c r="G322" s="5"/>
      <c r="H322" s="5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</row>
    <row r="323" spans="1:75" ht="12.75" customHeight="1">
      <c r="A323" s="5"/>
      <c r="B323" s="5"/>
      <c r="C323" s="5"/>
      <c r="D323" s="5"/>
      <c r="E323" s="5"/>
      <c r="F323" s="5"/>
      <c r="G323" s="5"/>
      <c r="H323" s="5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</row>
    <row r="324" spans="1:75" ht="12.75" customHeight="1">
      <c r="A324" s="5"/>
      <c r="B324" s="5"/>
      <c r="C324" s="5"/>
      <c r="D324" s="5"/>
      <c r="E324" s="5"/>
      <c r="F324" s="5"/>
      <c r="G324" s="5"/>
      <c r="H324" s="5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</row>
    <row r="325" spans="1:75" ht="12.75" customHeight="1">
      <c r="A325" s="5"/>
      <c r="B325" s="5"/>
      <c r="C325" s="5"/>
      <c r="D325" s="5"/>
      <c r="E325" s="5"/>
      <c r="F325" s="5"/>
      <c r="G325" s="5"/>
      <c r="H325" s="5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</row>
    <row r="326" spans="1:75" ht="12.75" customHeight="1">
      <c r="A326" s="5"/>
      <c r="B326" s="5"/>
      <c r="C326" s="5"/>
      <c r="D326" s="5"/>
      <c r="E326" s="5"/>
      <c r="F326" s="5"/>
      <c r="G326" s="5"/>
      <c r="H326" s="5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</row>
    <row r="327" spans="1:75" ht="12.75" customHeight="1">
      <c r="A327" s="5"/>
      <c r="B327" s="5"/>
      <c r="C327" s="5"/>
      <c r="D327" s="5"/>
      <c r="E327" s="5"/>
      <c r="F327" s="5"/>
      <c r="G327" s="5"/>
      <c r="H327" s="5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</row>
    <row r="328" spans="1:75" ht="12.75" customHeight="1">
      <c r="A328" s="5"/>
      <c r="B328" s="5"/>
      <c r="C328" s="5"/>
      <c r="D328" s="5"/>
      <c r="E328" s="5"/>
      <c r="F328" s="5"/>
      <c r="G328" s="5"/>
      <c r="H328" s="5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</row>
    <row r="329" spans="1:75" ht="12.75" customHeight="1">
      <c r="A329" s="5"/>
      <c r="B329" s="5"/>
      <c r="C329" s="5"/>
      <c r="D329" s="5"/>
      <c r="E329" s="5"/>
      <c r="F329" s="5"/>
      <c r="G329" s="5"/>
      <c r="H329" s="5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</row>
    <row r="330" spans="1:75" ht="12.75" customHeight="1">
      <c r="A330" s="5"/>
      <c r="B330" s="5"/>
      <c r="C330" s="5"/>
      <c r="D330" s="5"/>
      <c r="E330" s="5"/>
      <c r="F330" s="5"/>
      <c r="G330" s="5"/>
      <c r="H330" s="5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</row>
    <row r="331" spans="1:75" ht="12.75" customHeight="1">
      <c r="A331" s="5"/>
      <c r="B331" s="5"/>
      <c r="C331" s="5"/>
      <c r="D331" s="5"/>
      <c r="E331" s="5"/>
      <c r="F331" s="5"/>
      <c r="G331" s="5"/>
      <c r="H331" s="5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</row>
    <row r="332" spans="1:75" ht="12.75" customHeight="1">
      <c r="A332" s="5"/>
      <c r="B332" s="5"/>
      <c r="C332" s="5"/>
      <c r="D332" s="5"/>
      <c r="E332" s="5"/>
      <c r="F332" s="5"/>
      <c r="G332" s="5"/>
      <c r="H332" s="5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</row>
    <row r="333" spans="1:75" ht="12.75" customHeight="1">
      <c r="A333" s="5"/>
      <c r="B333" s="5"/>
      <c r="C333" s="5"/>
      <c r="D333" s="5"/>
      <c r="E333" s="5"/>
      <c r="F333" s="5"/>
      <c r="G333" s="5"/>
      <c r="H333" s="5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</row>
    <row r="334" spans="1:75" ht="12.75" customHeight="1">
      <c r="A334" s="5"/>
      <c r="B334" s="5"/>
      <c r="C334" s="5"/>
      <c r="D334" s="5"/>
      <c r="E334" s="5"/>
      <c r="F334" s="5"/>
      <c r="G334" s="5"/>
      <c r="H334" s="5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</row>
    <row r="335" spans="1:75" ht="12.75" customHeight="1">
      <c r="A335" s="5"/>
      <c r="B335" s="5"/>
      <c r="C335" s="5"/>
      <c r="D335" s="5"/>
      <c r="E335" s="5"/>
      <c r="F335" s="5"/>
      <c r="G335" s="5"/>
      <c r="H335" s="5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</row>
    <row r="336" spans="1:75" ht="12.75" customHeight="1">
      <c r="A336" s="5"/>
      <c r="B336" s="5"/>
      <c r="C336" s="5"/>
      <c r="D336" s="5"/>
      <c r="E336" s="5"/>
      <c r="F336" s="5"/>
      <c r="G336" s="5"/>
      <c r="H336" s="5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</row>
    <row r="337" spans="1:75" ht="12.75" customHeight="1">
      <c r="A337" s="5"/>
      <c r="B337" s="5"/>
      <c r="C337" s="5"/>
      <c r="D337" s="5"/>
      <c r="E337" s="5"/>
      <c r="F337" s="5"/>
      <c r="G337" s="5"/>
      <c r="H337" s="5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</row>
    <row r="338" spans="1:75" ht="12.75" customHeight="1">
      <c r="A338" s="5"/>
      <c r="B338" s="5"/>
      <c r="C338" s="5"/>
      <c r="D338" s="5"/>
      <c r="E338" s="5"/>
      <c r="F338" s="5"/>
      <c r="G338" s="5"/>
      <c r="H338" s="5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</row>
    <row r="339" spans="1:75" ht="12.75" customHeight="1">
      <c r="A339" s="5"/>
      <c r="B339" s="5"/>
      <c r="C339" s="5"/>
      <c r="D339" s="5"/>
      <c r="E339" s="5"/>
      <c r="F339" s="5"/>
      <c r="G339" s="5"/>
      <c r="H339" s="5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</row>
    <row r="340" spans="1:75" ht="12.75" customHeight="1">
      <c r="A340" s="5"/>
      <c r="B340" s="5"/>
      <c r="C340" s="5"/>
      <c r="D340" s="5"/>
      <c r="E340" s="5"/>
      <c r="F340" s="5"/>
      <c r="G340" s="5"/>
      <c r="H340" s="5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</row>
    <row r="341" spans="1:75" ht="12.75" customHeight="1">
      <c r="A341" s="5"/>
      <c r="B341" s="5"/>
      <c r="C341" s="5"/>
      <c r="D341" s="5"/>
      <c r="E341" s="5"/>
      <c r="F341" s="5"/>
      <c r="G341" s="5"/>
      <c r="H341" s="5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</row>
    <row r="342" spans="1:75" ht="12.75" customHeight="1">
      <c r="A342" s="5"/>
      <c r="B342" s="5"/>
      <c r="C342" s="5"/>
      <c r="D342" s="5"/>
      <c r="E342" s="5"/>
      <c r="F342" s="5"/>
      <c r="G342" s="5"/>
      <c r="H342" s="5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</row>
    <row r="343" spans="1:75" ht="12.75" customHeight="1">
      <c r="A343" s="5"/>
      <c r="B343" s="5"/>
      <c r="C343" s="5"/>
      <c r="D343" s="5"/>
      <c r="E343" s="5"/>
      <c r="F343" s="5"/>
      <c r="G343" s="5"/>
      <c r="H343" s="5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</row>
    <row r="344" spans="1:75" ht="12.75" customHeight="1">
      <c r="A344" s="5"/>
      <c r="B344" s="5"/>
      <c r="C344" s="5"/>
      <c r="D344" s="5"/>
      <c r="E344" s="5"/>
      <c r="F344" s="5"/>
      <c r="G344" s="5"/>
      <c r="H344" s="5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</row>
    <row r="345" spans="1:75" ht="12.75" customHeight="1">
      <c r="A345" s="5"/>
      <c r="B345" s="5"/>
      <c r="C345" s="5"/>
      <c r="D345" s="5"/>
      <c r="E345" s="5"/>
      <c r="F345" s="5"/>
      <c r="G345" s="5"/>
      <c r="H345" s="5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</row>
    <row r="346" spans="1:75" ht="12.75" customHeight="1">
      <c r="A346" s="5"/>
      <c r="B346" s="5"/>
      <c r="C346" s="5"/>
      <c r="D346" s="5"/>
      <c r="E346" s="5"/>
      <c r="F346" s="5"/>
      <c r="G346" s="5"/>
      <c r="H346" s="5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</row>
    <row r="347" spans="1:75" ht="12.75" customHeight="1">
      <c r="A347" s="5"/>
      <c r="B347" s="5"/>
      <c r="C347" s="5"/>
      <c r="D347" s="5"/>
      <c r="E347" s="5"/>
      <c r="F347" s="5"/>
      <c r="G347" s="5"/>
      <c r="H347" s="5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</row>
    <row r="348" spans="1:75" ht="12.75" customHeight="1">
      <c r="A348" s="5"/>
      <c r="B348" s="5"/>
      <c r="C348" s="5"/>
      <c r="D348" s="5"/>
      <c r="E348" s="5"/>
      <c r="F348" s="5"/>
      <c r="G348" s="5"/>
      <c r="H348" s="5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</row>
    <row r="349" spans="1:75" ht="12.75" customHeight="1">
      <c r="A349" s="5"/>
      <c r="B349" s="5"/>
      <c r="C349" s="5"/>
      <c r="D349" s="5"/>
      <c r="E349" s="5"/>
      <c r="F349" s="5"/>
      <c r="G349" s="5"/>
      <c r="H349" s="5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</row>
    <row r="350" spans="1:75" ht="12.75" customHeight="1">
      <c r="A350" s="5"/>
      <c r="B350" s="5"/>
      <c r="C350" s="5"/>
      <c r="D350" s="5"/>
      <c r="E350" s="5"/>
      <c r="F350" s="5"/>
      <c r="G350" s="5"/>
      <c r="H350" s="5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</row>
    <row r="351" spans="1:75" ht="12.75" customHeight="1">
      <c r="A351" s="5"/>
      <c r="B351" s="5"/>
      <c r="C351" s="5"/>
      <c r="D351" s="5"/>
      <c r="E351" s="5"/>
      <c r="F351" s="5"/>
      <c r="G351" s="5"/>
      <c r="H351" s="5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</row>
    <row r="352" spans="1:75" ht="12.75" customHeight="1">
      <c r="A352" s="5"/>
      <c r="B352" s="5"/>
      <c r="C352" s="5"/>
      <c r="D352" s="5"/>
      <c r="E352" s="5"/>
      <c r="F352" s="5"/>
      <c r="G352" s="5"/>
      <c r="H352" s="5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</row>
    <row r="353" spans="1:75" ht="12.75" customHeight="1">
      <c r="A353" s="5"/>
      <c r="B353" s="5"/>
      <c r="C353" s="5"/>
      <c r="D353" s="5"/>
      <c r="E353" s="5"/>
      <c r="F353" s="5"/>
      <c r="G353" s="5"/>
      <c r="H353" s="5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</row>
    <row r="354" spans="1:75" ht="12.75" customHeight="1">
      <c r="A354" s="5"/>
      <c r="B354" s="5"/>
      <c r="C354" s="5"/>
      <c r="D354" s="5"/>
      <c r="E354" s="5"/>
      <c r="F354" s="5"/>
      <c r="G354" s="5"/>
      <c r="H354" s="5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0"/>
      <c r="BP354" s="40"/>
      <c r="BQ354" s="40"/>
      <c r="BR354" s="40"/>
      <c r="BS354" s="40"/>
      <c r="BT354" s="40"/>
      <c r="BU354" s="40"/>
      <c r="BV354" s="40"/>
      <c r="BW354" s="40"/>
    </row>
    <row r="355" spans="1:75" ht="12.75" customHeight="1">
      <c r="A355" s="5"/>
      <c r="B355" s="5"/>
      <c r="C355" s="5"/>
      <c r="D355" s="5"/>
      <c r="E355" s="5"/>
      <c r="F355" s="5"/>
      <c r="G355" s="5"/>
      <c r="H355" s="5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</row>
    <row r="356" spans="1:75" ht="12.75" customHeight="1">
      <c r="A356" s="5"/>
      <c r="B356" s="5"/>
      <c r="C356" s="5"/>
      <c r="D356" s="5"/>
      <c r="E356" s="5"/>
      <c r="F356" s="5"/>
      <c r="G356" s="5"/>
      <c r="H356" s="5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</row>
    <row r="357" spans="1:75" ht="12.75" customHeight="1">
      <c r="A357" s="5"/>
      <c r="B357" s="5"/>
      <c r="C357" s="5"/>
      <c r="D357" s="5"/>
      <c r="E357" s="5"/>
      <c r="F357" s="5"/>
      <c r="G357" s="5"/>
      <c r="H357" s="5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</row>
    <row r="358" spans="1:75" ht="12.75" customHeight="1">
      <c r="A358" s="5"/>
      <c r="B358" s="5"/>
      <c r="C358" s="5"/>
      <c r="D358" s="5"/>
      <c r="E358" s="5"/>
      <c r="F358" s="5"/>
      <c r="G358" s="5"/>
      <c r="H358" s="5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</row>
    <row r="359" spans="1:75" ht="12.75" customHeight="1">
      <c r="A359" s="5"/>
      <c r="B359" s="5"/>
      <c r="C359" s="5"/>
      <c r="D359" s="5"/>
      <c r="E359" s="5"/>
      <c r="F359" s="5"/>
      <c r="G359" s="5"/>
      <c r="H359" s="5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</row>
    <row r="360" spans="1:75" ht="12.75" customHeight="1">
      <c r="A360" s="5"/>
      <c r="B360" s="5"/>
      <c r="C360" s="5"/>
      <c r="D360" s="5"/>
      <c r="E360" s="5"/>
      <c r="F360" s="5"/>
      <c r="G360" s="5"/>
      <c r="H360" s="5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</row>
    <row r="361" spans="1:75" ht="12.75" customHeight="1">
      <c r="A361" s="5"/>
      <c r="B361" s="5"/>
      <c r="C361" s="5"/>
      <c r="D361" s="5"/>
      <c r="E361" s="5"/>
      <c r="F361" s="5"/>
      <c r="G361" s="5"/>
      <c r="H361" s="5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</row>
    <row r="362" spans="1:75" ht="12.75" customHeight="1">
      <c r="A362" s="5"/>
      <c r="B362" s="5"/>
      <c r="C362" s="5"/>
      <c r="D362" s="5"/>
      <c r="E362" s="5"/>
      <c r="F362" s="5"/>
      <c r="G362" s="5"/>
      <c r="H362" s="5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</row>
    <row r="363" spans="1:75" ht="12.75" customHeight="1">
      <c r="A363" s="5"/>
      <c r="B363" s="5"/>
      <c r="C363" s="5"/>
      <c r="D363" s="5"/>
      <c r="E363" s="5"/>
      <c r="F363" s="5"/>
      <c r="G363" s="5"/>
      <c r="H363" s="5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</row>
    <row r="364" spans="1:75" ht="12.75" customHeight="1">
      <c r="A364" s="5"/>
      <c r="B364" s="5"/>
      <c r="C364" s="5"/>
      <c r="D364" s="5"/>
      <c r="E364" s="5"/>
      <c r="F364" s="5"/>
      <c r="G364" s="5"/>
      <c r="H364" s="5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P364" s="40"/>
      <c r="BQ364" s="40"/>
      <c r="BR364" s="40"/>
      <c r="BS364" s="40"/>
      <c r="BT364" s="40"/>
      <c r="BU364" s="40"/>
      <c r="BV364" s="40"/>
      <c r="BW364" s="40"/>
    </row>
    <row r="365" spans="1:75" ht="12.75" customHeight="1">
      <c r="A365" s="5"/>
      <c r="B365" s="5"/>
      <c r="C365" s="5"/>
      <c r="D365" s="5"/>
      <c r="E365" s="5"/>
      <c r="F365" s="5"/>
      <c r="G365" s="5"/>
      <c r="H365" s="5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</row>
    <row r="366" spans="1:75" ht="12.75" customHeight="1">
      <c r="A366" s="5"/>
      <c r="B366" s="5"/>
      <c r="C366" s="5"/>
      <c r="D366" s="5"/>
      <c r="E366" s="5"/>
      <c r="F366" s="5"/>
      <c r="G366" s="5"/>
      <c r="H366" s="5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0"/>
      <c r="BP366" s="40"/>
      <c r="BQ366" s="40"/>
      <c r="BR366" s="40"/>
      <c r="BS366" s="40"/>
      <c r="BT366" s="40"/>
      <c r="BU366" s="40"/>
      <c r="BV366" s="40"/>
      <c r="BW366" s="40"/>
    </row>
    <row r="367" spans="1:75" ht="12.75" customHeight="1">
      <c r="A367" s="5"/>
      <c r="B367" s="5"/>
      <c r="C367" s="5"/>
      <c r="D367" s="5"/>
      <c r="E367" s="5"/>
      <c r="F367" s="5"/>
      <c r="G367" s="5"/>
      <c r="H367" s="5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</row>
    <row r="368" spans="1:75" ht="12.75" customHeight="1">
      <c r="A368" s="5"/>
      <c r="B368" s="5"/>
      <c r="C368" s="5"/>
      <c r="D368" s="5"/>
      <c r="E368" s="5"/>
      <c r="F368" s="5"/>
      <c r="G368" s="5"/>
      <c r="H368" s="5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0"/>
      <c r="BP368" s="40"/>
      <c r="BQ368" s="40"/>
      <c r="BR368" s="40"/>
      <c r="BS368" s="40"/>
      <c r="BT368" s="40"/>
      <c r="BU368" s="40"/>
      <c r="BV368" s="40"/>
      <c r="BW368" s="40"/>
    </row>
    <row r="369" spans="1:75" ht="12.75" customHeight="1">
      <c r="A369" s="5"/>
      <c r="B369" s="5"/>
      <c r="C369" s="5"/>
      <c r="D369" s="5"/>
      <c r="E369" s="5"/>
      <c r="F369" s="5"/>
      <c r="G369" s="5"/>
      <c r="H369" s="5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</row>
    <row r="370" spans="1:75" ht="12.75" customHeight="1">
      <c r="A370" s="5"/>
      <c r="B370" s="5"/>
      <c r="C370" s="5"/>
      <c r="D370" s="5"/>
      <c r="E370" s="5"/>
      <c r="F370" s="5"/>
      <c r="G370" s="5"/>
      <c r="H370" s="5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0"/>
      <c r="BJ370" s="40"/>
      <c r="BK370" s="40"/>
      <c r="BL370" s="40"/>
      <c r="BM370" s="40"/>
      <c r="BN370" s="40"/>
      <c r="BO370" s="40"/>
      <c r="BP370" s="40"/>
      <c r="BQ370" s="40"/>
      <c r="BR370" s="40"/>
      <c r="BS370" s="40"/>
      <c r="BT370" s="40"/>
      <c r="BU370" s="40"/>
      <c r="BV370" s="40"/>
      <c r="BW370" s="40"/>
    </row>
    <row r="371" spans="1:75" ht="12.75" customHeight="1">
      <c r="A371" s="5"/>
      <c r="B371" s="5"/>
      <c r="C371" s="5"/>
      <c r="D371" s="5"/>
      <c r="E371" s="5"/>
      <c r="F371" s="5"/>
      <c r="G371" s="5"/>
      <c r="H371" s="5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</row>
    <row r="372" spans="1:75" ht="12.75" customHeight="1">
      <c r="A372" s="5"/>
      <c r="B372" s="5"/>
      <c r="C372" s="5"/>
      <c r="D372" s="5"/>
      <c r="E372" s="5"/>
      <c r="F372" s="5"/>
      <c r="G372" s="5"/>
      <c r="H372" s="5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</row>
    <row r="373" spans="1:75" ht="12.75" customHeight="1">
      <c r="A373" s="5"/>
      <c r="B373" s="5"/>
      <c r="C373" s="5"/>
      <c r="D373" s="5"/>
      <c r="E373" s="5"/>
      <c r="F373" s="5"/>
      <c r="G373" s="5"/>
      <c r="H373" s="5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</row>
    <row r="374" spans="1:75" ht="12.75" customHeight="1">
      <c r="A374" s="5"/>
      <c r="B374" s="5"/>
      <c r="C374" s="5"/>
      <c r="D374" s="5"/>
      <c r="E374" s="5"/>
      <c r="F374" s="5"/>
      <c r="G374" s="5"/>
      <c r="H374" s="5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</row>
    <row r="375" spans="1:75" ht="12.75" customHeight="1">
      <c r="A375" s="5"/>
      <c r="B375" s="5"/>
      <c r="C375" s="5"/>
      <c r="D375" s="5"/>
      <c r="E375" s="5"/>
      <c r="F375" s="5"/>
      <c r="G375" s="5"/>
      <c r="H375" s="5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</row>
    <row r="376" spans="1:75" ht="12.75" customHeight="1">
      <c r="A376" s="5"/>
      <c r="B376" s="5"/>
      <c r="C376" s="5"/>
      <c r="D376" s="5"/>
      <c r="E376" s="5"/>
      <c r="F376" s="5"/>
      <c r="G376" s="5"/>
      <c r="H376" s="5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</row>
    <row r="377" spans="1:75" ht="12.75" customHeight="1">
      <c r="A377" s="5"/>
      <c r="B377" s="5"/>
      <c r="C377" s="5"/>
      <c r="D377" s="5"/>
      <c r="E377" s="5"/>
      <c r="F377" s="5"/>
      <c r="G377" s="5"/>
      <c r="H377" s="5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</row>
    <row r="378" spans="1:75" ht="12.75" customHeight="1">
      <c r="A378" s="5"/>
      <c r="B378" s="5"/>
      <c r="C378" s="5"/>
      <c r="D378" s="5"/>
      <c r="E378" s="5"/>
      <c r="F378" s="5"/>
      <c r="G378" s="5"/>
      <c r="H378" s="5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  <c r="BT378" s="40"/>
      <c r="BU378" s="40"/>
      <c r="BV378" s="40"/>
      <c r="BW378" s="40"/>
    </row>
    <row r="379" spans="1:75" ht="12.75" customHeight="1">
      <c r="A379" s="5"/>
      <c r="B379" s="5"/>
      <c r="C379" s="5"/>
      <c r="D379" s="5"/>
      <c r="E379" s="5"/>
      <c r="F379" s="5"/>
      <c r="G379" s="5"/>
      <c r="H379" s="5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</row>
    <row r="380" spans="1:75" ht="12.75" customHeight="1">
      <c r="A380" s="5"/>
      <c r="B380" s="5"/>
      <c r="C380" s="5"/>
      <c r="D380" s="5"/>
      <c r="E380" s="5"/>
      <c r="F380" s="5"/>
      <c r="G380" s="5"/>
      <c r="H380" s="5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</row>
    <row r="381" spans="1:75" ht="12.75" customHeight="1">
      <c r="A381" s="5"/>
      <c r="B381" s="5"/>
      <c r="C381" s="5"/>
      <c r="D381" s="5"/>
      <c r="E381" s="5"/>
      <c r="F381" s="5"/>
      <c r="G381" s="5"/>
      <c r="H381" s="5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</row>
    <row r="382" spans="1:75" ht="12.75" customHeight="1">
      <c r="A382" s="5"/>
      <c r="B382" s="5"/>
      <c r="C382" s="5"/>
      <c r="D382" s="5"/>
      <c r="E382" s="5"/>
      <c r="F382" s="5"/>
      <c r="G382" s="5"/>
      <c r="H382" s="5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  <c r="BT382" s="40"/>
      <c r="BU382" s="40"/>
      <c r="BV382" s="40"/>
      <c r="BW382" s="40"/>
    </row>
    <row r="383" spans="1:75" ht="12.75" customHeight="1">
      <c r="A383" s="5"/>
      <c r="B383" s="5"/>
      <c r="C383" s="5"/>
      <c r="D383" s="5"/>
      <c r="E383" s="5"/>
      <c r="F383" s="5"/>
      <c r="G383" s="5"/>
      <c r="H383" s="5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</row>
    <row r="384" spans="1:75" ht="12.75" customHeight="1">
      <c r="A384" s="5"/>
      <c r="B384" s="5"/>
      <c r="C384" s="5"/>
      <c r="D384" s="5"/>
      <c r="E384" s="5"/>
      <c r="F384" s="5"/>
      <c r="G384" s="5"/>
      <c r="H384" s="5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</row>
    <row r="385" spans="1:75" ht="12.75" customHeight="1">
      <c r="A385" s="5"/>
      <c r="B385" s="5"/>
      <c r="C385" s="5"/>
      <c r="D385" s="5"/>
      <c r="E385" s="5"/>
      <c r="F385" s="5"/>
      <c r="G385" s="5"/>
      <c r="H385" s="5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</row>
    <row r="386" spans="1:75" ht="12.75" customHeight="1">
      <c r="A386" s="5"/>
      <c r="B386" s="5"/>
      <c r="C386" s="5"/>
      <c r="D386" s="5"/>
      <c r="E386" s="5"/>
      <c r="F386" s="5"/>
      <c r="G386" s="5"/>
      <c r="H386" s="5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40"/>
      <c r="BQ386" s="40"/>
      <c r="BR386" s="40"/>
      <c r="BS386" s="40"/>
      <c r="BT386" s="40"/>
      <c r="BU386" s="40"/>
      <c r="BV386" s="40"/>
      <c r="BW386" s="40"/>
    </row>
    <row r="387" spans="1:75" ht="12.75" customHeight="1">
      <c r="A387" s="5"/>
      <c r="B387" s="5"/>
      <c r="C387" s="5"/>
      <c r="D387" s="5"/>
      <c r="E387" s="5"/>
      <c r="F387" s="5"/>
      <c r="G387" s="5"/>
      <c r="H387" s="5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</row>
    <row r="388" spans="1:75" ht="12.75" customHeight="1">
      <c r="A388" s="5"/>
      <c r="B388" s="5"/>
      <c r="C388" s="5"/>
      <c r="D388" s="5"/>
      <c r="E388" s="5"/>
      <c r="F388" s="5"/>
      <c r="G388" s="5"/>
      <c r="H388" s="5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</row>
    <row r="389" spans="1:75" ht="12.75" customHeight="1">
      <c r="A389" s="5"/>
      <c r="B389" s="5"/>
      <c r="C389" s="5"/>
      <c r="D389" s="5"/>
      <c r="E389" s="5"/>
      <c r="F389" s="5"/>
      <c r="G389" s="5"/>
      <c r="H389" s="5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</row>
    <row r="390" spans="1:75" ht="12.75" customHeight="1">
      <c r="A390" s="5"/>
      <c r="B390" s="5"/>
      <c r="C390" s="5"/>
      <c r="D390" s="5"/>
      <c r="E390" s="5"/>
      <c r="F390" s="5"/>
      <c r="G390" s="5"/>
      <c r="H390" s="5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</row>
    <row r="391" spans="1:75" ht="12.75" customHeight="1">
      <c r="A391" s="5"/>
      <c r="B391" s="5"/>
      <c r="C391" s="5"/>
      <c r="D391" s="5"/>
      <c r="E391" s="5"/>
      <c r="F391" s="5"/>
      <c r="G391" s="5"/>
      <c r="H391" s="5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</row>
    <row r="392" spans="1:75" ht="12.75" customHeight="1">
      <c r="A392" s="5"/>
      <c r="B392" s="5"/>
      <c r="C392" s="5"/>
      <c r="D392" s="5"/>
      <c r="E392" s="5"/>
      <c r="F392" s="5"/>
      <c r="G392" s="5"/>
      <c r="H392" s="5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  <c r="BT392" s="40"/>
      <c r="BU392" s="40"/>
      <c r="BV392" s="40"/>
      <c r="BW392" s="40"/>
    </row>
    <row r="393" spans="1:75" ht="12.75" customHeight="1">
      <c r="A393" s="5"/>
      <c r="B393" s="5"/>
      <c r="C393" s="5"/>
      <c r="D393" s="5"/>
      <c r="E393" s="5"/>
      <c r="F393" s="5"/>
      <c r="G393" s="5"/>
      <c r="H393" s="5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/>
      <c r="BW393" s="40"/>
    </row>
    <row r="394" spans="1:75" ht="12.75" customHeight="1">
      <c r="A394" s="5"/>
      <c r="B394" s="5"/>
      <c r="C394" s="5"/>
      <c r="D394" s="5"/>
      <c r="E394" s="5"/>
      <c r="F394" s="5"/>
      <c r="G394" s="5"/>
      <c r="H394" s="5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</row>
    <row r="395" spans="1:75" ht="12.75" customHeight="1">
      <c r="A395" s="5"/>
      <c r="B395" s="5"/>
      <c r="C395" s="5"/>
      <c r="D395" s="5"/>
      <c r="E395" s="5"/>
      <c r="F395" s="5"/>
      <c r="G395" s="5"/>
      <c r="H395" s="5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</row>
    <row r="396" spans="1:75" ht="12.75" customHeight="1">
      <c r="A396" s="5"/>
      <c r="B396" s="5"/>
      <c r="C396" s="5"/>
      <c r="D396" s="5"/>
      <c r="E396" s="5"/>
      <c r="F396" s="5"/>
      <c r="G396" s="5"/>
      <c r="H396" s="5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  <c r="BH396" s="40"/>
      <c r="BI396" s="40"/>
      <c r="BJ396" s="40"/>
      <c r="BK396" s="40"/>
      <c r="BL396" s="40"/>
      <c r="BM396" s="40"/>
      <c r="BN396" s="40"/>
      <c r="BO396" s="40"/>
      <c r="BP396" s="40"/>
      <c r="BQ396" s="40"/>
      <c r="BR396" s="40"/>
      <c r="BS396" s="40"/>
      <c r="BT396" s="40"/>
      <c r="BU396" s="40"/>
      <c r="BV396" s="40"/>
      <c r="BW396" s="40"/>
    </row>
    <row r="397" spans="1:75" ht="12.75" customHeight="1">
      <c r="A397" s="5"/>
      <c r="B397" s="5"/>
      <c r="C397" s="5"/>
      <c r="D397" s="5"/>
      <c r="E397" s="5"/>
      <c r="F397" s="5"/>
      <c r="G397" s="5"/>
      <c r="H397" s="5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</row>
    <row r="398" spans="1:75" ht="12.75" customHeight="1">
      <c r="A398" s="5"/>
      <c r="B398" s="5"/>
      <c r="C398" s="5"/>
      <c r="D398" s="5"/>
      <c r="E398" s="5"/>
      <c r="F398" s="5"/>
      <c r="G398" s="5"/>
      <c r="H398" s="5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0"/>
      <c r="BP398" s="40"/>
      <c r="BQ398" s="40"/>
      <c r="BR398" s="40"/>
      <c r="BS398" s="40"/>
      <c r="BT398" s="40"/>
      <c r="BU398" s="40"/>
      <c r="BV398" s="40"/>
      <c r="BW398" s="40"/>
    </row>
    <row r="399" spans="1:75" ht="12.75" customHeight="1">
      <c r="A399" s="5"/>
      <c r="B399" s="5"/>
      <c r="C399" s="5"/>
      <c r="D399" s="5"/>
      <c r="E399" s="5"/>
      <c r="F399" s="5"/>
      <c r="G399" s="5"/>
      <c r="H399" s="5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40"/>
      <c r="BQ399" s="40"/>
      <c r="BR399" s="40"/>
      <c r="BS399" s="40"/>
      <c r="BT399" s="40"/>
      <c r="BU399" s="40"/>
      <c r="BV399" s="40"/>
      <c r="BW399" s="40"/>
    </row>
    <row r="400" spans="1:75" ht="12.75" customHeight="1">
      <c r="A400" s="5"/>
      <c r="B400" s="5"/>
      <c r="C400" s="5"/>
      <c r="D400" s="5"/>
      <c r="E400" s="5"/>
      <c r="F400" s="5"/>
      <c r="G400" s="5"/>
      <c r="H400" s="5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  <c r="BH400" s="40"/>
      <c r="BI400" s="40"/>
      <c r="BJ400" s="40"/>
      <c r="BK400" s="40"/>
      <c r="BL400" s="40"/>
      <c r="BM400" s="40"/>
      <c r="BN400" s="40"/>
      <c r="BO400" s="40"/>
      <c r="BP400" s="40"/>
      <c r="BQ400" s="40"/>
      <c r="BR400" s="40"/>
      <c r="BS400" s="40"/>
      <c r="BT400" s="40"/>
      <c r="BU400" s="40"/>
      <c r="BV400" s="40"/>
      <c r="BW400" s="40"/>
    </row>
    <row r="401" spans="1:75" ht="12.75" customHeight="1">
      <c r="A401" s="5"/>
      <c r="B401" s="5"/>
      <c r="C401" s="5"/>
      <c r="D401" s="5"/>
      <c r="E401" s="5"/>
      <c r="F401" s="5"/>
      <c r="G401" s="5"/>
      <c r="H401" s="5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40"/>
      <c r="BW401" s="40"/>
    </row>
    <row r="402" spans="1:75" ht="12.75" customHeight="1">
      <c r="A402" s="5"/>
      <c r="B402" s="5"/>
      <c r="C402" s="5"/>
      <c r="D402" s="5"/>
      <c r="E402" s="5"/>
      <c r="F402" s="5"/>
      <c r="G402" s="5"/>
      <c r="H402" s="5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0"/>
      <c r="BP402" s="40"/>
      <c r="BQ402" s="40"/>
      <c r="BR402" s="40"/>
      <c r="BS402" s="40"/>
      <c r="BT402" s="40"/>
      <c r="BU402" s="40"/>
      <c r="BV402" s="40"/>
      <c r="BW402" s="40"/>
    </row>
    <row r="403" spans="1:75" ht="12.75" customHeight="1">
      <c r="A403" s="5"/>
      <c r="B403" s="5"/>
      <c r="C403" s="5"/>
      <c r="D403" s="5"/>
      <c r="E403" s="5"/>
      <c r="F403" s="5"/>
      <c r="G403" s="5"/>
      <c r="H403" s="5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/>
      <c r="BS403" s="40"/>
      <c r="BT403" s="40"/>
      <c r="BU403" s="40"/>
      <c r="BV403" s="40"/>
      <c r="BW403" s="40"/>
    </row>
    <row r="404" spans="1:75" ht="12.75" customHeight="1">
      <c r="A404" s="5"/>
      <c r="B404" s="5"/>
      <c r="C404" s="5"/>
      <c r="D404" s="5"/>
      <c r="E404" s="5"/>
      <c r="F404" s="5"/>
      <c r="G404" s="5"/>
      <c r="H404" s="5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</row>
    <row r="405" spans="1:75" ht="12.75" customHeight="1">
      <c r="A405" s="5"/>
      <c r="B405" s="5"/>
      <c r="C405" s="5"/>
      <c r="D405" s="5"/>
      <c r="E405" s="5"/>
      <c r="F405" s="5"/>
      <c r="G405" s="5"/>
      <c r="H405" s="5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</row>
    <row r="406" spans="1:75" ht="12.75" customHeight="1">
      <c r="A406" s="5"/>
      <c r="B406" s="5"/>
      <c r="C406" s="5"/>
      <c r="D406" s="5"/>
      <c r="E406" s="5"/>
      <c r="F406" s="5"/>
      <c r="G406" s="5"/>
      <c r="H406" s="5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0"/>
      <c r="BP406" s="40"/>
      <c r="BQ406" s="40"/>
      <c r="BR406" s="40"/>
      <c r="BS406" s="40"/>
      <c r="BT406" s="40"/>
      <c r="BU406" s="40"/>
      <c r="BV406" s="40"/>
      <c r="BW406" s="40"/>
    </row>
    <row r="407" spans="1:75" ht="12.75" customHeight="1">
      <c r="A407" s="5"/>
      <c r="B407" s="5"/>
      <c r="C407" s="5"/>
      <c r="D407" s="5"/>
      <c r="E407" s="5"/>
      <c r="F407" s="5"/>
      <c r="G407" s="5"/>
      <c r="H407" s="5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  <c r="BT407" s="40"/>
      <c r="BU407" s="40"/>
      <c r="BV407" s="40"/>
      <c r="BW407" s="40"/>
    </row>
    <row r="408" spans="1:75" ht="12.75" customHeight="1">
      <c r="A408" s="5"/>
      <c r="B408" s="5"/>
      <c r="C408" s="5"/>
      <c r="D408" s="5"/>
      <c r="E408" s="5"/>
      <c r="F408" s="5"/>
      <c r="G408" s="5"/>
      <c r="H408" s="5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40"/>
      <c r="BP408" s="40"/>
      <c r="BQ408" s="40"/>
      <c r="BR408" s="40"/>
      <c r="BS408" s="40"/>
      <c r="BT408" s="40"/>
      <c r="BU408" s="40"/>
      <c r="BV408" s="40"/>
      <c r="BW408" s="40"/>
    </row>
    <row r="409" spans="1:75" ht="12.75" customHeight="1">
      <c r="A409" s="5"/>
      <c r="B409" s="5"/>
      <c r="C409" s="5"/>
      <c r="D409" s="5"/>
      <c r="E409" s="5"/>
      <c r="F409" s="5"/>
      <c r="G409" s="5"/>
      <c r="H409" s="5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/>
      <c r="BW409" s="40"/>
    </row>
    <row r="410" spans="1:75" ht="12.75" customHeight="1">
      <c r="A410" s="5"/>
      <c r="B410" s="5"/>
      <c r="C410" s="5"/>
      <c r="D410" s="5"/>
      <c r="E410" s="5"/>
      <c r="F410" s="5"/>
      <c r="G410" s="5"/>
      <c r="H410" s="5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0"/>
      <c r="BP410" s="40"/>
      <c r="BQ410" s="40"/>
      <c r="BR410" s="40"/>
      <c r="BS410" s="40"/>
      <c r="BT410" s="40"/>
      <c r="BU410" s="40"/>
      <c r="BV410" s="40"/>
      <c r="BW410" s="40"/>
    </row>
    <row r="411" spans="1:75" ht="12.75" customHeight="1">
      <c r="A411" s="5"/>
      <c r="B411" s="5"/>
      <c r="C411" s="5"/>
      <c r="D411" s="5"/>
      <c r="E411" s="5"/>
      <c r="F411" s="5"/>
      <c r="G411" s="5"/>
      <c r="H411" s="5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0"/>
      <c r="BP411" s="40"/>
      <c r="BQ411" s="40"/>
      <c r="BR411" s="40"/>
      <c r="BS411" s="40"/>
      <c r="BT411" s="40"/>
      <c r="BU411" s="40"/>
      <c r="BV411" s="40"/>
      <c r="BW411" s="40"/>
    </row>
    <row r="412" spans="1:75" ht="12.75" customHeight="1">
      <c r="A412" s="5"/>
      <c r="B412" s="5"/>
      <c r="C412" s="5"/>
      <c r="D412" s="5"/>
      <c r="E412" s="5"/>
      <c r="F412" s="5"/>
      <c r="G412" s="5"/>
      <c r="H412" s="5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0"/>
      <c r="BP412" s="40"/>
      <c r="BQ412" s="40"/>
      <c r="BR412" s="40"/>
      <c r="BS412" s="40"/>
      <c r="BT412" s="40"/>
      <c r="BU412" s="40"/>
      <c r="BV412" s="40"/>
      <c r="BW412" s="40"/>
    </row>
    <row r="413" spans="1:75" ht="12.75" customHeight="1">
      <c r="A413" s="5"/>
      <c r="B413" s="5"/>
      <c r="C413" s="5"/>
      <c r="D413" s="5"/>
      <c r="E413" s="5"/>
      <c r="F413" s="5"/>
      <c r="G413" s="5"/>
      <c r="H413" s="5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40"/>
      <c r="BQ413" s="40"/>
      <c r="BR413" s="40"/>
      <c r="BS413" s="40"/>
      <c r="BT413" s="40"/>
      <c r="BU413" s="40"/>
      <c r="BV413" s="40"/>
      <c r="BW413" s="40"/>
    </row>
    <row r="414" spans="1:75" ht="12.75" customHeight="1">
      <c r="A414" s="5"/>
      <c r="B414" s="5"/>
      <c r="C414" s="5"/>
      <c r="D414" s="5"/>
      <c r="E414" s="5"/>
      <c r="F414" s="5"/>
      <c r="G414" s="5"/>
      <c r="H414" s="5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0"/>
      <c r="BP414" s="40"/>
      <c r="BQ414" s="40"/>
      <c r="BR414" s="40"/>
      <c r="BS414" s="40"/>
      <c r="BT414" s="40"/>
      <c r="BU414" s="40"/>
      <c r="BV414" s="40"/>
      <c r="BW414" s="40"/>
    </row>
    <row r="415" spans="1:75" ht="12.75" customHeight="1">
      <c r="A415" s="5"/>
      <c r="B415" s="5"/>
      <c r="C415" s="5"/>
      <c r="D415" s="5"/>
      <c r="E415" s="5"/>
      <c r="F415" s="5"/>
      <c r="G415" s="5"/>
      <c r="H415" s="5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40"/>
      <c r="BQ415" s="40"/>
      <c r="BR415" s="40"/>
      <c r="BS415" s="40"/>
      <c r="BT415" s="40"/>
      <c r="BU415" s="40"/>
      <c r="BV415" s="40"/>
      <c r="BW415" s="40"/>
    </row>
    <row r="416" spans="1:75" ht="12.75" customHeight="1">
      <c r="A416" s="5"/>
      <c r="B416" s="5"/>
      <c r="C416" s="5"/>
      <c r="D416" s="5"/>
      <c r="E416" s="5"/>
      <c r="F416" s="5"/>
      <c r="G416" s="5"/>
      <c r="H416" s="5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40"/>
      <c r="BP416" s="40"/>
      <c r="BQ416" s="40"/>
      <c r="BR416" s="40"/>
      <c r="BS416" s="40"/>
      <c r="BT416" s="40"/>
      <c r="BU416" s="40"/>
      <c r="BV416" s="40"/>
      <c r="BW416" s="40"/>
    </row>
    <row r="417" spans="1:75" ht="12.75" customHeight="1">
      <c r="A417" s="5"/>
      <c r="B417" s="5"/>
      <c r="C417" s="5"/>
      <c r="D417" s="5"/>
      <c r="E417" s="5"/>
      <c r="F417" s="5"/>
      <c r="G417" s="5"/>
      <c r="H417" s="5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40"/>
      <c r="BQ417" s="40"/>
      <c r="BR417" s="40"/>
      <c r="BS417" s="40"/>
      <c r="BT417" s="40"/>
      <c r="BU417" s="40"/>
      <c r="BV417" s="40"/>
      <c r="BW417" s="40"/>
    </row>
    <row r="418" spans="1:75" ht="12.75" customHeight="1">
      <c r="A418" s="5"/>
      <c r="B418" s="5"/>
      <c r="C418" s="5"/>
      <c r="D418" s="5"/>
      <c r="E418" s="5"/>
      <c r="F418" s="5"/>
      <c r="G418" s="5"/>
      <c r="H418" s="5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40"/>
      <c r="BQ418" s="40"/>
      <c r="BR418" s="40"/>
      <c r="BS418" s="40"/>
      <c r="BT418" s="40"/>
      <c r="BU418" s="40"/>
      <c r="BV418" s="40"/>
      <c r="BW418" s="40"/>
    </row>
    <row r="419" spans="1:75" ht="12.75" customHeight="1">
      <c r="A419" s="5"/>
      <c r="B419" s="5"/>
      <c r="C419" s="5"/>
      <c r="D419" s="5"/>
      <c r="E419" s="5"/>
      <c r="F419" s="5"/>
      <c r="G419" s="5"/>
      <c r="H419" s="5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</row>
    <row r="420" spans="1:75" ht="12.75" customHeight="1">
      <c r="A420" s="5"/>
      <c r="B420" s="5"/>
      <c r="C420" s="5"/>
      <c r="D420" s="5"/>
      <c r="E420" s="5"/>
      <c r="F420" s="5"/>
      <c r="G420" s="5"/>
      <c r="H420" s="5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0"/>
      <c r="BM420" s="40"/>
      <c r="BN420" s="40"/>
      <c r="BO420" s="40"/>
      <c r="BP420" s="40"/>
      <c r="BQ420" s="40"/>
      <c r="BR420" s="40"/>
      <c r="BS420" s="40"/>
      <c r="BT420" s="40"/>
      <c r="BU420" s="40"/>
      <c r="BV420" s="40"/>
      <c r="BW420" s="40"/>
    </row>
    <row r="421" spans="1:75" ht="12.75" customHeight="1">
      <c r="A421" s="5"/>
      <c r="B421" s="5"/>
      <c r="C421" s="5"/>
      <c r="D421" s="5"/>
      <c r="E421" s="5"/>
      <c r="F421" s="5"/>
      <c r="G421" s="5"/>
      <c r="H421" s="5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40"/>
      <c r="BQ421" s="40"/>
      <c r="BR421" s="40"/>
      <c r="BS421" s="40"/>
      <c r="BT421" s="40"/>
      <c r="BU421" s="40"/>
      <c r="BV421" s="40"/>
      <c r="BW421" s="40"/>
    </row>
    <row r="422" spans="1:75" ht="12.75" customHeight="1">
      <c r="A422" s="5"/>
      <c r="B422" s="5"/>
      <c r="C422" s="5"/>
      <c r="D422" s="5"/>
      <c r="E422" s="5"/>
      <c r="F422" s="5"/>
      <c r="G422" s="5"/>
      <c r="H422" s="5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40"/>
      <c r="BP422" s="40"/>
      <c r="BQ422" s="40"/>
      <c r="BR422" s="40"/>
      <c r="BS422" s="40"/>
      <c r="BT422" s="40"/>
      <c r="BU422" s="40"/>
      <c r="BV422" s="40"/>
      <c r="BW422" s="40"/>
    </row>
    <row r="423" spans="1:75" ht="12.75" customHeight="1">
      <c r="A423" s="5"/>
      <c r="B423" s="5"/>
      <c r="C423" s="5"/>
      <c r="D423" s="5"/>
      <c r="E423" s="5"/>
      <c r="F423" s="5"/>
      <c r="G423" s="5"/>
      <c r="H423" s="5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40"/>
      <c r="BP423" s="40"/>
      <c r="BQ423" s="40"/>
      <c r="BR423" s="40"/>
      <c r="BS423" s="40"/>
      <c r="BT423" s="40"/>
      <c r="BU423" s="40"/>
      <c r="BV423" s="40"/>
      <c r="BW423" s="40"/>
    </row>
    <row r="424" spans="1:75" ht="12.75" customHeight="1">
      <c r="A424" s="5"/>
      <c r="B424" s="5"/>
      <c r="C424" s="5"/>
      <c r="D424" s="5"/>
      <c r="E424" s="5"/>
      <c r="F424" s="5"/>
      <c r="G424" s="5"/>
      <c r="H424" s="5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  <c r="BH424" s="40"/>
      <c r="BI424" s="40"/>
      <c r="BJ424" s="40"/>
      <c r="BK424" s="40"/>
      <c r="BL424" s="40"/>
      <c r="BM424" s="40"/>
      <c r="BN424" s="40"/>
      <c r="BO424" s="40"/>
      <c r="BP424" s="40"/>
      <c r="BQ424" s="40"/>
      <c r="BR424" s="40"/>
      <c r="BS424" s="40"/>
      <c r="BT424" s="40"/>
      <c r="BU424" s="40"/>
      <c r="BV424" s="40"/>
      <c r="BW424" s="40"/>
    </row>
    <row r="425" spans="1:75" ht="12.75" customHeight="1">
      <c r="A425" s="5"/>
      <c r="B425" s="5"/>
      <c r="C425" s="5"/>
      <c r="D425" s="5"/>
      <c r="E425" s="5"/>
      <c r="F425" s="5"/>
      <c r="G425" s="5"/>
      <c r="H425" s="5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40"/>
      <c r="BP425" s="40"/>
      <c r="BQ425" s="40"/>
      <c r="BR425" s="40"/>
      <c r="BS425" s="40"/>
      <c r="BT425" s="40"/>
      <c r="BU425" s="40"/>
      <c r="BV425" s="40"/>
      <c r="BW425" s="40"/>
    </row>
    <row r="426" spans="1:75" ht="12.75" customHeight="1">
      <c r="A426" s="5"/>
      <c r="B426" s="5"/>
      <c r="C426" s="5"/>
      <c r="D426" s="5"/>
      <c r="E426" s="5"/>
      <c r="F426" s="5"/>
      <c r="G426" s="5"/>
      <c r="H426" s="5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  <c r="BH426" s="40"/>
      <c r="BI426" s="40"/>
      <c r="BJ426" s="40"/>
      <c r="BK426" s="40"/>
      <c r="BL426" s="40"/>
      <c r="BM426" s="40"/>
      <c r="BN426" s="40"/>
      <c r="BO426" s="40"/>
      <c r="BP426" s="40"/>
      <c r="BQ426" s="40"/>
      <c r="BR426" s="40"/>
      <c r="BS426" s="40"/>
      <c r="BT426" s="40"/>
      <c r="BU426" s="40"/>
      <c r="BV426" s="40"/>
      <c r="BW426" s="40"/>
    </row>
    <row r="427" spans="1:75" ht="12.75" customHeight="1">
      <c r="A427" s="5"/>
      <c r="B427" s="5"/>
      <c r="C427" s="5"/>
      <c r="D427" s="5"/>
      <c r="E427" s="5"/>
      <c r="F427" s="5"/>
      <c r="G427" s="5"/>
      <c r="H427" s="5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</row>
    <row r="428" spans="1:75" ht="12.75" customHeight="1">
      <c r="A428" s="5"/>
      <c r="B428" s="5"/>
      <c r="C428" s="5"/>
      <c r="D428" s="5"/>
      <c r="E428" s="5"/>
      <c r="F428" s="5"/>
      <c r="G428" s="5"/>
      <c r="H428" s="5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</row>
    <row r="429" spans="1:75" ht="12.75" customHeight="1">
      <c r="A429" s="5"/>
      <c r="B429" s="5"/>
      <c r="C429" s="5"/>
      <c r="D429" s="5"/>
      <c r="E429" s="5"/>
      <c r="F429" s="5"/>
      <c r="G429" s="5"/>
      <c r="H429" s="5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</row>
    <row r="430" spans="1:75" ht="12.75" customHeight="1">
      <c r="A430" s="5"/>
      <c r="B430" s="5"/>
      <c r="C430" s="5"/>
      <c r="D430" s="5"/>
      <c r="E430" s="5"/>
      <c r="F430" s="5"/>
      <c r="G430" s="5"/>
      <c r="H430" s="5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40"/>
      <c r="BP430" s="40"/>
      <c r="BQ430" s="40"/>
      <c r="BR430" s="40"/>
      <c r="BS430" s="40"/>
      <c r="BT430" s="40"/>
      <c r="BU430" s="40"/>
      <c r="BV430" s="40"/>
      <c r="BW430" s="40"/>
    </row>
    <row r="431" spans="1:75" ht="12.75" customHeight="1">
      <c r="A431" s="5"/>
      <c r="B431" s="5"/>
      <c r="C431" s="5"/>
      <c r="D431" s="5"/>
      <c r="E431" s="5"/>
      <c r="F431" s="5"/>
      <c r="G431" s="5"/>
      <c r="H431" s="5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</row>
    <row r="432" spans="1:75" ht="12.75" customHeight="1">
      <c r="A432" s="5"/>
      <c r="B432" s="5"/>
      <c r="C432" s="5"/>
      <c r="D432" s="5"/>
      <c r="E432" s="5"/>
      <c r="F432" s="5"/>
      <c r="G432" s="5"/>
      <c r="H432" s="5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40"/>
      <c r="BQ432" s="40"/>
      <c r="BR432" s="40"/>
      <c r="BS432" s="40"/>
      <c r="BT432" s="40"/>
      <c r="BU432" s="40"/>
      <c r="BV432" s="40"/>
      <c r="BW432" s="40"/>
    </row>
    <row r="433" spans="1:75" ht="12.75" customHeight="1">
      <c r="A433" s="5"/>
      <c r="B433" s="5"/>
      <c r="C433" s="5"/>
      <c r="D433" s="5"/>
      <c r="E433" s="5"/>
      <c r="F433" s="5"/>
      <c r="G433" s="5"/>
      <c r="H433" s="5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40"/>
      <c r="BQ433" s="40"/>
      <c r="BR433" s="40"/>
      <c r="BS433" s="40"/>
      <c r="BT433" s="40"/>
      <c r="BU433" s="40"/>
      <c r="BV433" s="40"/>
      <c r="BW433" s="40"/>
    </row>
    <row r="434" spans="1:75" ht="12.75" customHeight="1">
      <c r="A434" s="5"/>
      <c r="B434" s="5"/>
      <c r="C434" s="5"/>
      <c r="D434" s="5"/>
      <c r="E434" s="5"/>
      <c r="F434" s="5"/>
      <c r="G434" s="5"/>
      <c r="H434" s="5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40"/>
      <c r="BQ434" s="40"/>
      <c r="BR434" s="40"/>
      <c r="BS434" s="40"/>
      <c r="BT434" s="40"/>
      <c r="BU434" s="40"/>
      <c r="BV434" s="40"/>
      <c r="BW434" s="40"/>
    </row>
    <row r="435" spans="1:75" ht="12.75" customHeight="1">
      <c r="A435" s="5"/>
      <c r="B435" s="5"/>
      <c r="C435" s="5"/>
      <c r="D435" s="5"/>
      <c r="E435" s="5"/>
      <c r="F435" s="5"/>
      <c r="G435" s="5"/>
      <c r="H435" s="5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40"/>
      <c r="BP435" s="40"/>
      <c r="BQ435" s="40"/>
      <c r="BR435" s="40"/>
      <c r="BS435" s="40"/>
      <c r="BT435" s="40"/>
      <c r="BU435" s="40"/>
      <c r="BV435" s="40"/>
      <c r="BW435" s="40"/>
    </row>
    <row r="436" spans="1:75" ht="12.75" customHeight="1">
      <c r="A436" s="5"/>
      <c r="B436" s="5"/>
      <c r="C436" s="5"/>
      <c r="D436" s="5"/>
      <c r="E436" s="5"/>
      <c r="F436" s="5"/>
      <c r="G436" s="5"/>
      <c r="H436" s="5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  <c r="BH436" s="40"/>
      <c r="BI436" s="40"/>
      <c r="BJ436" s="40"/>
      <c r="BK436" s="40"/>
      <c r="BL436" s="40"/>
      <c r="BM436" s="40"/>
      <c r="BN436" s="40"/>
      <c r="BO436" s="40"/>
      <c r="BP436" s="40"/>
      <c r="BQ436" s="40"/>
      <c r="BR436" s="40"/>
      <c r="BS436" s="40"/>
      <c r="BT436" s="40"/>
      <c r="BU436" s="40"/>
      <c r="BV436" s="40"/>
      <c r="BW436" s="40"/>
    </row>
    <row r="437" spans="1:75" ht="12.75" customHeight="1">
      <c r="A437" s="5"/>
      <c r="B437" s="5"/>
      <c r="C437" s="5"/>
      <c r="D437" s="5"/>
      <c r="E437" s="5"/>
      <c r="F437" s="5"/>
      <c r="G437" s="5"/>
      <c r="H437" s="5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</row>
    <row r="438" spans="1:75" ht="12.75" customHeight="1">
      <c r="A438" s="5"/>
      <c r="B438" s="5"/>
      <c r="C438" s="5"/>
      <c r="D438" s="5"/>
      <c r="E438" s="5"/>
      <c r="F438" s="5"/>
      <c r="G438" s="5"/>
      <c r="H438" s="5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40"/>
      <c r="BP438" s="40"/>
      <c r="BQ438" s="40"/>
      <c r="BR438" s="40"/>
      <c r="BS438" s="40"/>
      <c r="BT438" s="40"/>
      <c r="BU438" s="40"/>
      <c r="BV438" s="40"/>
      <c r="BW438" s="40"/>
    </row>
    <row r="439" spans="1:75" ht="12.75" customHeight="1">
      <c r="A439" s="5"/>
      <c r="B439" s="5"/>
      <c r="C439" s="5"/>
      <c r="D439" s="5"/>
      <c r="E439" s="5"/>
      <c r="F439" s="5"/>
      <c r="G439" s="5"/>
      <c r="H439" s="5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</row>
    <row r="440" spans="1:75" ht="12.75" customHeight="1">
      <c r="A440" s="5"/>
      <c r="B440" s="5"/>
      <c r="C440" s="5"/>
      <c r="D440" s="5"/>
      <c r="E440" s="5"/>
      <c r="F440" s="5"/>
      <c r="G440" s="5"/>
      <c r="H440" s="5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40"/>
      <c r="BP440" s="40"/>
      <c r="BQ440" s="40"/>
      <c r="BR440" s="40"/>
      <c r="BS440" s="40"/>
      <c r="BT440" s="40"/>
      <c r="BU440" s="40"/>
      <c r="BV440" s="40"/>
      <c r="BW440" s="40"/>
    </row>
    <row r="441" spans="1:75" ht="12.75" customHeight="1">
      <c r="A441" s="5"/>
      <c r="B441" s="5"/>
      <c r="C441" s="5"/>
      <c r="D441" s="5"/>
      <c r="E441" s="5"/>
      <c r="F441" s="5"/>
      <c r="G441" s="5"/>
      <c r="H441" s="5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</row>
    <row r="442" spans="1:75" ht="12.75" customHeight="1">
      <c r="A442" s="5"/>
      <c r="B442" s="5"/>
      <c r="C442" s="5"/>
      <c r="D442" s="5"/>
      <c r="E442" s="5"/>
      <c r="F442" s="5"/>
      <c r="G442" s="5"/>
      <c r="H442" s="5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</row>
    <row r="443" spans="1:75" ht="12.75" customHeight="1">
      <c r="A443" s="5"/>
      <c r="B443" s="5"/>
      <c r="C443" s="5"/>
      <c r="D443" s="5"/>
      <c r="E443" s="5"/>
      <c r="F443" s="5"/>
      <c r="G443" s="5"/>
      <c r="H443" s="5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40"/>
      <c r="BP443" s="40"/>
      <c r="BQ443" s="40"/>
      <c r="BR443" s="40"/>
      <c r="BS443" s="40"/>
      <c r="BT443" s="40"/>
      <c r="BU443" s="40"/>
      <c r="BV443" s="40"/>
      <c r="BW443" s="40"/>
    </row>
    <row r="444" spans="1:75" ht="12.75" customHeight="1">
      <c r="A444" s="5"/>
      <c r="B444" s="5"/>
      <c r="C444" s="5"/>
      <c r="D444" s="5"/>
      <c r="E444" s="5"/>
      <c r="F444" s="5"/>
      <c r="G444" s="5"/>
      <c r="H444" s="5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</row>
    <row r="445" spans="1:75" ht="12.75" customHeight="1">
      <c r="A445" s="5"/>
      <c r="B445" s="5"/>
      <c r="C445" s="5"/>
      <c r="D445" s="5"/>
      <c r="E445" s="5"/>
      <c r="F445" s="5"/>
      <c r="G445" s="5"/>
      <c r="H445" s="5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</row>
    <row r="446" spans="1:75" ht="12.75" customHeight="1">
      <c r="A446" s="5"/>
      <c r="B446" s="5"/>
      <c r="C446" s="5"/>
      <c r="D446" s="5"/>
      <c r="E446" s="5"/>
      <c r="F446" s="5"/>
      <c r="G446" s="5"/>
      <c r="H446" s="5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40"/>
      <c r="BQ446" s="40"/>
      <c r="BR446" s="40"/>
      <c r="BS446" s="40"/>
      <c r="BT446" s="40"/>
      <c r="BU446" s="40"/>
      <c r="BV446" s="40"/>
      <c r="BW446" s="40"/>
    </row>
    <row r="447" spans="1:75" ht="12.75" customHeight="1">
      <c r="A447" s="5"/>
      <c r="B447" s="5"/>
      <c r="C447" s="5"/>
      <c r="D447" s="5"/>
      <c r="E447" s="5"/>
      <c r="F447" s="5"/>
      <c r="G447" s="5"/>
      <c r="H447" s="5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</row>
    <row r="448" spans="1:75" ht="12.75" customHeight="1">
      <c r="A448" s="5"/>
      <c r="B448" s="5"/>
      <c r="C448" s="5"/>
      <c r="D448" s="5"/>
      <c r="E448" s="5"/>
      <c r="F448" s="5"/>
      <c r="G448" s="5"/>
      <c r="H448" s="5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40"/>
      <c r="BQ448" s="40"/>
      <c r="BR448" s="40"/>
      <c r="BS448" s="40"/>
      <c r="BT448" s="40"/>
      <c r="BU448" s="40"/>
      <c r="BV448" s="40"/>
      <c r="BW448" s="40"/>
    </row>
    <row r="449" spans="1:75" ht="12.75" customHeight="1">
      <c r="A449" s="5"/>
      <c r="B449" s="5"/>
      <c r="C449" s="5"/>
      <c r="D449" s="5"/>
      <c r="E449" s="5"/>
      <c r="F449" s="5"/>
      <c r="G449" s="5"/>
      <c r="H449" s="5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</row>
    <row r="450" spans="1:75" ht="12.75" customHeight="1">
      <c r="A450" s="5"/>
      <c r="B450" s="5"/>
      <c r="C450" s="5"/>
      <c r="D450" s="5"/>
      <c r="E450" s="5"/>
      <c r="F450" s="5"/>
      <c r="G450" s="5"/>
      <c r="H450" s="5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40"/>
      <c r="BQ450" s="40"/>
      <c r="BR450" s="40"/>
      <c r="BS450" s="40"/>
      <c r="BT450" s="40"/>
      <c r="BU450" s="40"/>
      <c r="BV450" s="40"/>
      <c r="BW450" s="40"/>
    </row>
    <row r="451" spans="1:75" ht="12.75" customHeight="1">
      <c r="A451" s="5"/>
      <c r="B451" s="5"/>
      <c r="C451" s="5"/>
      <c r="D451" s="5"/>
      <c r="E451" s="5"/>
      <c r="F451" s="5"/>
      <c r="G451" s="5"/>
      <c r="H451" s="5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40"/>
      <c r="BP451" s="40"/>
      <c r="BQ451" s="40"/>
      <c r="BR451" s="40"/>
      <c r="BS451" s="40"/>
      <c r="BT451" s="40"/>
      <c r="BU451" s="40"/>
      <c r="BV451" s="40"/>
      <c r="BW451" s="40"/>
    </row>
    <row r="452" spans="1:75" ht="12.75" customHeight="1">
      <c r="A452" s="5"/>
      <c r="B452" s="5"/>
      <c r="C452" s="5"/>
      <c r="D452" s="5"/>
      <c r="E452" s="5"/>
      <c r="F452" s="5"/>
      <c r="G452" s="5"/>
      <c r="H452" s="5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40"/>
      <c r="BN452" s="40"/>
      <c r="BO452" s="40"/>
      <c r="BP452" s="40"/>
      <c r="BQ452" s="40"/>
      <c r="BR452" s="40"/>
      <c r="BS452" s="40"/>
      <c r="BT452" s="40"/>
      <c r="BU452" s="40"/>
      <c r="BV452" s="40"/>
      <c r="BW452" s="40"/>
    </row>
    <row r="453" spans="1:75" ht="12.75" customHeight="1">
      <c r="A453" s="5"/>
      <c r="B453" s="5"/>
      <c r="C453" s="5"/>
      <c r="D453" s="5"/>
      <c r="E453" s="5"/>
      <c r="F453" s="5"/>
      <c r="G453" s="5"/>
      <c r="H453" s="5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40"/>
      <c r="BQ453" s="40"/>
      <c r="BR453" s="40"/>
      <c r="BS453" s="40"/>
      <c r="BT453" s="40"/>
      <c r="BU453" s="40"/>
      <c r="BV453" s="40"/>
      <c r="BW453" s="40"/>
    </row>
    <row r="454" spans="1:75" ht="12.75" customHeight="1">
      <c r="A454" s="5"/>
      <c r="B454" s="5"/>
      <c r="C454" s="5"/>
      <c r="D454" s="5"/>
      <c r="E454" s="5"/>
      <c r="F454" s="5"/>
      <c r="G454" s="5"/>
      <c r="H454" s="5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  <c r="BH454" s="40"/>
      <c r="BI454" s="40"/>
      <c r="BJ454" s="40"/>
      <c r="BK454" s="40"/>
      <c r="BL454" s="40"/>
      <c r="BM454" s="40"/>
      <c r="BN454" s="40"/>
      <c r="BO454" s="40"/>
      <c r="BP454" s="40"/>
      <c r="BQ454" s="40"/>
      <c r="BR454" s="40"/>
      <c r="BS454" s="40"/>
      <c r="BT454" s="40"/>
      <c r="BU454" s="40"/>
      <c r="BV454" s="40"/>
      <c r="BW454" s="40"/>
    </row>
    <row r="455" spans="1:75" ht="12.75" customHeight="1">
      <c r="A455" s="5"/>
      <c r="B455" s="5"/>
      <c r="C455" s="5"/>
      <c r="D455" s="5"/>
      <c r="E455" s="5"/>
      <c r="F455" s="5"/>
      <c r="G455" s="5"/>
      <c r="H455" s="5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</row>
    <row r="456" spans="1:75" ht="12.75" customHeight="1">
      <c r="A456" s="5"/>
      <c r="B456" s="5"/>
      <c r="C456" s="5"/>
      <c r="D456" s="5"/>
      <c r="E456" s="5"/>
      <c r="F456" s="5"/>
      <c r="G456" s="5"/>
      <c r="H456" s="5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40"/>
      <c r="BN456" s="40"/>
      <c r="BO456" s="40"/>
      <c r="BP456" s="40"/>
      <c r="BQ456" s="40"/>
      <c r="BR456" s="40"/>
      <c r="BS456" s="40"/>
      <c r="BT456" s="40"/>
      <c r="BU456" s="40"/>
      <c r="BV456" s="40"/>
      <c r="BW456" s="40"/>
    </row>
    <row r="457" spans="1:75" ht="12.75" customHeight="1">
      <c r="A457" s="5"/>
      <c r="B457" s="5"/>
      <c r="C457" s="5"/>
      <c r="D457" s="5"/>
      <c r="E457" s="5"/>
      <c r="F457" s="5"/>
      <c r="G457" s="5"/>
      <c r="H457" s="5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</row>
    <row r="458" spans="1:75" ht="12.75" customHeight="1">
      <c r="A458" s="5"/>
      <c r="B458" s="5"/>
      <c r="C458" s="5"/>
      <c r="D458" s="5"/>
      <c r="E458" s="5"/>
      <c r="F458" s="5"/>
      <c r="G458" s="5"/>
      <c r="H458" s="5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40"/>
      <c r="BQ458" s="40"/>
      <c r="BR458" s="40"/>
      <c r="BS458" s="40"/>
      <c r="BT458" s="40"/>
      <c r="BU458" s="40"/>
      <c r="BV458" s="40"/>
      <c r="BW458" s="40"/>
    </row>
    <row r="459" spans="1:75" ht="12.75" customHeight="1">
      <c r="A459" s="5"/>
      <c r="B459" s="5"/>
      <c r="C459" s="5"/>
      <c r="D459" s="5"/>
      <c r="E459" s="5"/>
      <c r="F459" s="5"/>
      <c r="G459" s="5"/>
      <c r="H459" s="5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</row>
    <row r="460" spans="1:75" ht="12.75" customHeight="1">
      <c r="A460" s="5"/>
      <c r="B460" s="5"/>
      <c r="C460" s="5"/>
      <c r="D460" s="5"/>
      <c r="E460" s="5"/>
      <c r="F460" s="5"/>
      <c r="G460" s="5"/>
      <c r="H460" s="5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40"/>
      <c r="BQ460" s="40"/>
      <c r="BR460" s="40"/>
      <c r="BS460" s="40"/>
      <c r="BT460" s="40"/>
      <c r="BU460" s="40"/>
      <c r="BV460" s="40"/>
      <c r="BW460" s="40"/>
    </row>
    <row r="461" spans="1:75" ht="12.75" customHeight="1">
      <c r="A461" s="5"/>
      <c r="B461" s="5"/>
      <c r="C461" s="5"/>
      <c r="D461" s="5"/>
      <c r="E461" s="5"/>
      <c r="F461" s="5"/>
      <c r="G461" s="5"/>
      <c r="H461" s="5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</row>
    <row r="462" spans="1:75" ht="12.75" customHeight="1">
      <c r="A462" s="5"/>
      <c r="B462" s="5"/>
      <c r="C462" s="5"/>
      <c r="D462" s="5"/>
      <c r="E462" s="5"/>
      <c r="F462" s="5"/>
      <c r="G462" s="5"/>
      <c r="H462" s="5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</row>
    <row r="463" spans="1:75" ht="12.75" customHeight="1">
      <c r="A463" s="5"/>
      <c r="B463" s="5"/>
      <c r="C463" s="5"/>
      <c r="D463" s="5"/>
      <c r="E463" s="5"/>
      <c r="F463" s="5"/>
      <c r="G463" s="5"/>
      <c r="H463" s="5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40"/>
      <c r="BQ463" s="40"/>
      <c r="BR463" s="40"/>
      <c r="BS463" s="40"/>
      <c r="BT463" s="40"/>
      <c r="BU463" s="40"/>
      <c r="BV463" s="40"/>
      <c r="BW463" s="40"/>
    </row>
    <row r="464" spans="1:75" ht="12.75" customHeight="1">
      <c r="A464" s="5"/>
      <c r="B464" s="5"/>
      <c r="C464" s="5"/>
      <c r="D464" s="5"/>
      <c r="E464" s="5"/>
      <c r="F464" s="5"/>
      <c r="G464" s="5"/>
      <c r="H464" s="5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40"/>
      <c r="BP464" s="40"/>
      <c r="BQ464" s="40"/>
      <c r="BR464" s="40"/>
      <c r="BS464" s="40"/>
      <c r="BT464" s="40"/>
      <c r="BU464" s="40"/>
      <c r="BV464" s="40"/>
      <c r="BW464" s="40"/>
    </row>
    <row r="465" spans="1:75" ht="12.75" customHeight="1">
      <c r="A465" s="5"/>
      <c r="B465" s="5"/>
      <c r="C465" s="5"/>
      <c r="D465" s="5"/>
      <c r="E465" s="5"/>
      <c r="F465" s="5"/>
      <c r="G465" s="5"/>
      <c r="H465" s="5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40"/>
      <c r="BN465" s="40"/>
      <c r="BO465" s="40"/>
      <c r="BP465" s="40"/>
      <c r="BQ465" s="40"/>
      <c r="BR465" s="40"/>
      <c r="BS465" s="40"/>
      <c r="BT465" s="40"/>
      <c r="BU465" s="40"/>
      <c r="BV465" s="40"/>
      <c r="BW465" s="40"/>
    </row>
    <row r="466" spans="1:75" ht="12.75" customHeight="1">
      <c r="A466" s="5"/>
      <c r="B466" s="5"/>
      <c r="C466" s="5"/>
      <c r="D466" s="5"/>
      <c r="E466" s="5"/>
      <c r="F466" s="5"/>
      <c r="G466" s="5"/>
      <c r="H466" s="5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  <c r="BH466" s="40"/>
      <c r="BI466" s="40"/>
      <c r="BJ466" s="40"/>
      <c r="BK466" s="40"/>
      <c r="BL466" s="40"/>
      <c r="BM466" s="40"/>
      <c r="BN466" s="40"/>
      <c r="BO466" s="40"/>
      <c r="BP466" s="40"/>
      <c r="BQ466" s="40"/>
      <c r="BR466" s="40"/>
      <c r="BS466" s="40"/>
      <c r="BT466" s="40"/>
      <c r="BU466" s="40"/>
      <c r="BV466" s="40"/>
      <c r="BW466" s="40"/>
    </row>
    <row r="467" spans="1:75" ht="12.75" customHeight="1">
      <c r="A467" s="5"/>
      <c r="B467" s="5"/>
      <c r="C467" s="5"/>
      <c r="D467" s="5"/>
      <c r="E467" s="5"/>
      <c r="F467" s="5"/>
      <c r="G467" s="5"/>
      <c r="H467" s="5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  <c r="BP467" s="40"/>
      <c r="BQ467" s="40"/>
      <c r="BR467" s="40"/>
      <c r="BS467" s="40"/>
      <c r="BT467" s="40"/>
      <c r="BU467" s="40"/>
      <c r="BV467" s="40"/>
      <c r="BW467" s="40"/>
    </row>
    <row r="468" spans="1:75" ht="12.75" customHeight="1">
      <c r="A468" s="5"/>
      <c r="B468" s="5"/>
      <c r="C468" s="5"/>
      <c r="D468" s="5"/>
      <c r="E468" s="5"/>
      <c r="F468" s="5"/>
      <c r="G468" s="5"/>
      <c r="H468" s="5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  <c r="BH468" s="40"/>
      <c r="BI468" s="40"/>
      <c r="BJ468" s="40"/>
      <c r="BK468" s="40"/>
      <c r="BL468" s="40"/>
      <c r="BM468" s="40"/>
      <c r="BN468" s="40"/>
      <c r="BO468" s="40"/>
      <c r="BP468" s="40"/>
      <c r="BQ468" s="40"/>
      <c r="BR468" s="40"/>
      <c r="BS468" s="40"/>
      <c r="BT468" s="40"/>
      <c r="BU468" s="40"/>
      <c r="BV468" s="40"/>
      <c r="BW468" s="40"/>
    </row>
    <row r="469" spans="1:75" ht="12.75" customHeight="1">
      <c r="A469" s="5"/>
      <c r="B469" s="5"/>
      <c r="C469" s="5"/>
      <c r="D469" s="5"/>
      <c r="E469" s="5"/>
      <c r="F469" s="5"/>
      <c r="G469" s="5"/>
      <c r="H469" s="5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  <c r="BH469" s="40"/>
      <c r="BI469" s="40"/>
      <c r="BJ469" s="40"/>
      <c r="BK469" s="40"/>
      <c r="BL469" s="40"/>
      <c r="BM469" s="40"/>
      <c r="BN469" s="40"/>
      <c r="BO469" s="40"/>
      <c r="BP469" s="40"/>
      <c r="BQ469" s="40"/>
      <c r="BR469" s="40"/>
      <c r="BS469" s="40"/>
      <c r="BT469" s="40"/>
      <c r="BU469" s="40"/>
      <c r="BV469" s="40"/>
      <c r="BW469" s="40"/>
    </row>
    <row r="470" spans="1:75" ht="12.75" customHeight="1">
      <c r="A470" s="5"/>
      <c r="B470" s="5"/>
      <c r="C470" s="5"/>
      <c r="D470" s="5"/>
      <c r="E470" s="5"/>
      <c r="F470" s="5"/>
      <c r="G470" s="5"/>
      <c r="H470" s="5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  <c r="BH470" s="40"/>
      <c r="BI470" s="40"/>
      <c r="BJ470" s="40"/>
      <c r="BK470" s="40"/>
      <c r="BL470" s="40"/>
      <c r="BM470" s="40"/>
      <c r="BN470" s="40"/>
      <c r="BO470" s="40"/>
      <c r="BP470" s="40"/>
      <c r="BQ470" s="40"/>
      <c r="BR470" s="40"/>
      <c r="BS470" s="40"/>
      <c r="BT470" s="40"/>
      <c r="BU470" s="40"/>
      <c r="BV470" s="40"/>
      <c r="BW470" s="40"/>
    </row>
    <row r="471" spans="1:75" ht="12.75" customHeight="1">
      <c r="A471" s="5"/>
      <c r="B471" s="5"/>
      <c r="C471" s="5"/>
      <c r="D471" s="5"/>
      <c r="E471" s="5"/>
      <c r="F471" s="5"/>
      <c r="G471" s="5"/>
      <c r="H471" s="5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  <c r="BP471" s="40"/>
      <c r="BQ471" s="40"/>
      <c r="BR471" s="40"/>
      <c r="BS471" s="40"/>
      <c r="BT471" s="40"/>
      <c r="BU471" s="40"/>
      <c r="BV471" s="40"/>
      <c r="BW471" s="40"/>
    </row>
    <row r="472" spans="1:75" ht="12.75" customHeight="1">
      <c r="A472" s="5"/>
      <c r="B472" s="5"/>
      <c r="C472" s="5"/>
      <c r="D472" s="5"/>
      <c r="E472" s="5"/>
      <c r="F472" s="5"/>
      <c r="G472" s="5"/>
      <c r="H472" s="5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  <c r="BH472" s="40"/>
      <c r="BI472" s="40"/>
      <c r="BJ472" s="40"/>
      <c r="BK472" s="40"/>
      <c r="BL472" s="40"/>
      <c r="BM472" s="40"/>
      <c r="BN472" s="40"/>
      <c r="BO472" s="40"/>
      <c r="BP472" s="40"/>
      <c r="BQ472" s="40"/>
      <c r="BR472" s="40"/>
      <c r="BS472" s="40"/>
      <c r="BT472" s="40"/>
      <c r="BU472" s="40"/>
      <c r="BV472" s="40"/>
      <c r="BW472" s="40"/>
    </row>
    <row r="473" spans="1:75" ht="12.75" customHeight="1">
      <c r="A473" s="5"/>
      <c r="B473" s="5"/>
      <c r="C473" s="5"/>
      <c r="D473" s="5"/>
      <c r="E473" s="5"/>
      <c r="F473" s="5"/>
      <c r="G473" s="5"/>
      <c r="H473" s="5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40"/>
      <c r="BP473" s="40"/>
      <c r="BQ473" s="40"/>
      <c r="BR473" s="40"/>
      <c r="BS473" s="40"/>
      <c r="BT473" s="40"/>
      <c r="BU473" s="40"/>
      <c r="BV473" s="40"/>
      <c r="BW473" s="40"/>
    </row>
    <row r="474" spans="1:75" ht="12.75" customHeight="1">
      <c r="A474" s="5"/>
      <c r="B474" s="5"/>
      <c r="C474" s="5"/>
      <c r="D474" s="5"/>
      <c r="E474" s="5"/>
      <c r="F474" s="5"/>
      <c r="G474" s="5"/>
      <c r="H474" s="5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40"/>
      <c r="BP474" s="40"/>
      <c r="BQ474" s="40"/>
      <c r="BR474" s="40"/>
      <c r="BS474" s="40"/>
      <c r="BT474" s="40"/>
      <c r="BU474" s="40"/>
      <c r="BV474" s="40"/>
      <c r="BW474" s="40"/>
    </row>
    <row r="475" spans="1:75" ht="12.75" customHeight="1">
      <c r="A475" s="5"/>
      <c r="B475" s="5"/>
      <c r="C475" s="5"/>
      <c r="D475" s="5"/>
      <c r="E475" s="5"/>
      <c r="F475" s="5"/>
      <c r="G475" s="5"/>
      <c r="H475" s="5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  <c r="BP475" s="40"/>
      <c r="BQ475" s="40"/>
      <c r="BR475" s="40"/>
      <c r="BS475" s="40"/>
      <c r="BT475" s="40"/>
      <c r="BU475" s="40"/>
      <c r="BV475" s="40"/>
      <c r="BW475" s="40"/>
    </row>
    <row r="476" spans="1:75" ht="12.75" customHeight="1">
      <c r="A476" s="5"/>
      <c r="B476" s="5"/>
      <c r="C476" s="5"/>
      <c r="D476" s="5"/>
      <c r="E476" s="5"/>
      <c r="F476" s="5"/>
      <c r="G476" s="5"/>
      <c r="H476" s="5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  <c r="BH476" s="40"/>
      <c r="BI476" s="40"/>
      <c r="BJ476" s="40"/>
      <c r="BK476" s="40"/>
      <c r="BL476" s="40"/>
      <c r="BM476" s="40"/>
      <c r="BN476" s="40"/>
      <c r="BO476" s="40"/>
      <c r="BP476" s="40"/>
      <c r="BQ476" s="40"/>
      <c r="BR476" s="40"/>
      <c r="BS476" s="40"/>
      <c r="BT476" s="40"/>
      <c r="BU476" s="40"/>
      <c r="BV476" s="40"/>
      <c r="BW476" s="40"/>
    </row>
    <row r="477" spans="1:75" ht="12.75" customHeight="1">
      <c r="A477" s="5"/>
      <c r="B477" s="5"/>
      <c r="C477" s="5"/>
      <c r="D477" s="5"/>
      <c r="E477" s="5"/>
      <c r="F477" s="5"/>
      <c r="G477" s="5"/>
      <c r="H477" s="5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  <c r="BT477" s="40"/>
      <c r="BU477" s="40"/>
      <c r="BV477" s="40"/>
      <c r="BW477" s="40"/>
    </row>
    <row r="478" spans="1:75" ht="12.75" customHeight="1">
      <c r="A478" s="5"/>
      <c r="B478" s="5"/>
      <c r="C478" s="5"/>
      <c r="D478" s="5"/>
      <c r="E478" s="5"/>
      <c r="F478" s="5"/>
      <c r="G478" s="5"/>
      <c r="H478" s="5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  <c r="BH478" s="40"/>
      <c r="BI478" s="40"/>
      <c r="BJ478" s="40"/>
      <c r="BK478" s="40"/>
      <c r="BL478" s="40"/>
      <c r="BM478" s="40"/>
      <c r="BN478" s="40"/>
      <c r="BO478" s="40"/>
      <c r="BP478" s="40"/>
      <c r="BQ478" s="40"/>
      <c r="BR478" s="40"/>
      <c r="BS478" s="40"/>
      <c r="BT478" s="40"/>
      <c r="BU478" s="40"/>
      <c r="BV478" s="40"/>
      <c r="BW478" s="40"/>
    </row>
    <row r="479" spans="1:75" ht="12.75" customHeight="1">
      <c r="A479" s="5"/>
      <c r="B479" s="5"/>
      <c r="C479" s="5"/>
      <c r="D479" s="5"/>
      <c r="E479" s="5"/>
      <c r="F479" s="5"/>
      <c r="G479" s="5"/>
      <c r="H479" s="5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  <c r="BH479" s="40"/>
      <c r="BI479" s="40"/>
      <c r="BJ479" s="40"/>
      <c r="BK479" s="40"/>
      <c r="BL479" s="40"/>
      <c r="BM479" s="40"/>
      <c r="BN479" s="40"/>
      <c r="BO479" s="40"/>
      <c r="BP479" s="40"/>
      <c r="BQ479" s="40"/>
      <c r="BR479" s="40"/>
      <c r="BS479" s="40"/>
      <c r="BT479" s="40"/>
      <c r="BU479" s="40"/>
      <c r="BV479" s="40"/>
      <c r="BW479" s="40"/>
    </row>
    <row r="480" spans="1:75" ht="12.75" customHeight="1">
      <c r="A480" s="5"/>
      <c r="B480" s="5"/>
      <c r="C480" s="5"/>
      <c r="D480" s="5"/>
      <c r="E480" s="5"/>
      <c r="F480" s="5"/>
      <c r="G480" s="5"/>
      <c r="H480" s="5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0"/>
      <c r="BF480" s="40"/>
      <c r="BG480" s="40"/>
      <c r="BH480" s="40"/>
      <c r="BI480" s="40"/>
      <c r="BJ480" s="40"/>
      <c r="BK480" s="40"/>
      <c r="BL480" s="40"/>
      <c r="BM480" s="40"/>
      <c r="BN480" s="40"/>
      <c r="BO480" s="40"/>
      <c r="BP480" s="40"/>
      <c r="BQ480" s="40"/>
      <c r="BR480" s="40"/>
      <c r="BS480" s="40"/>
      <c r="BT480" s="40"/>
      <c r="BU480" s="40"/>
      <c r="BV480" s="40"/>
      <c r="BW480" s="40"/>
    </row>
    <row r="481" spans="1:75" ht="12.75" customHeight="1">
      <c r="A481" s="5"/>
      <c r="B481" s="5"/>
      <c r="C481" s="5"/>
      <c r="D481" s="5"/>
      <c r="E481" s="5"/>
      <c r="F481" s="5"/>
      <c r="G481" s="5"/>
      <c r="H481" s="5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  <c r="BH481" s="40"/>
      <c r="BI481" s="40"/>
      <c r="BJ481" s="40"/>
      <c r="BK481" s="40"/>
      <c r="BL481" s="40"/>
      <c r="BM481" s="40"/>
      <c r="BN481" s="40"/>
      <c r="BO481" s="40"/>
      <c r="BP481" s="40"/>
      <c r="BQ481" s="40"/>
      <c r="BR481" s="40"/>
      <c r="BS481" s="40"/>
      <c r="BT481" s="40"/>
      <c r="BU481" s="40"/>
      <c r="BV481" s="40"/>
      <c r="BW481" s="40"/>
    </row>
    <row r="482" spans="1:75" ht="12.75" customHeight="1">
      <c r="A482" s="5"/>
      <c r="B482" s="5"/>
      <c r="C482" s="5"/>
      <c r="D482" s="5"/>
      <c r="E482" s="5"/>
      <c r="F482" s="5"/>
      <c r="G482" s="5"/>
      <c r="H482" s="5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  <c r="BH482" s="40"/>
      <c r="BI482" s="40"/>
      <c r="BJ482" s="40"/>
      <c r="BK482" s="40"/>
      <c r="BL482" s="40"/>
      <c r="BM482" s="40"/>
      <c r="BN482" s="40"/>
      <c r="BO482" s="40"/>
      <c r="BP482" s="40"/>
      <c r="BQ482" s="40"/>
      <c r="BR482" s="40"/>
      <c r="BS482" s="40"/>
      <c r="BT482" s="40"/>
      <c r="BU482" s="40"/>
      <c r="BV482" s="40"/>
      <c r="BW482" s="40"/>
    </row>
    <row r="483" spans="1:75" ht="12.75" customHeight="1">
      <c r="A483" s="5"/>
      <c r="B483" s="5"/>
      <c r="C483" s="5"/>
      <c r="D483" s="5"/>
      <c r="E483" s="5"/>
      <c r="F483" s="5"/>
      <c r="G483" s="5"/>
      <c r="H483" s="5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  <c r="BH483" s="40"/>
      <c r="BI483" s="40"/>
      <c r="BJ483" s="40"/>
      <c r="BK483" s="40"/>
      <c r="BL483" s="40"/>
      <c r="BM483" s="40"/>
      <c r="BN483" s="40"/>
      <c r="BO483" s="40"/>
      <c r="BP483" s="40"/>
      <c r="BQ483" s="40"/>
      <c r="BR483" s="40"/>
      <c r="BS483" s="40"/>
      <c r="BT483" s="40"/>
      <c r="BU483" s="40"/>
      <c r="BV483" s="40"/>
      <c r="BW483" s="40"/>
    </row>
    <row r="484" spans="1:75" ht="12.75" customHeight="1">
      <c r="A484" s="5"/>
      <c r="B484" s="5"/>
      <c r="C484" s="5"/>
      <c r="D484" s="5"/>
      <c r="E484" s="5"/>
      <c r="F484" s="5"/>
      <c r="G484" s="5"/>
      <c r="H484" s="5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  <c r="BH484" s="40"/>
      <c r="BI484" s="40"/>
      <c r="BJ484" s="40"/>
      <c r="BK484" s="40"/>
      <c r="BL484" s="40"/>
      <c r="BM484" s="40"/>
      <c r="BN484" s="40"/>
      <c r="BO484" s="40"/>
      <c r="BP484" s="40"/>
      <c r="BQ484" s="40"/>
      <c r="BR484" s="40"/>
      <c r="BS484" s="40"/>
      <c r="BT484" s="40"/>
      <c r="BU484" s="40"/>
      <c r="BV484" s="40"/>
      <c r="BW484" s="40"/>
    </row>
    <row r="485" spans="1:75" ht="12.75" customHeight="1">
      <c r="A485" s="5"/>
      <c r="B485" s="5"/>
      <c r="C485" s="5"/>
      <c r="D485" s="5"/>
      <c r="E485" s="5"/>
      <c r="F485" s="5"/>
      <c r="G485" s="5"/>
      <c r="H485" s="5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  <c r="BH485" s="40"/>
      <c r="BI485" s="40"/>
      <c r="BJ485" s="40"/>
      <c r="BK485" s="40"/>
      <c r="BL485" s="40"/>
      <c r="BM485" s="40"/>
      <c r="BN485" s="40"/>
      <c r="BO485" s="40"/>
      <c r="BP485" s="40"/>
      <c r="BQ485" s="40"/>
      <c r="BR485" s="40"/>
      <c r="BS485" s="40"/>
      <c r="BT485" s="40"/>
      <c r="BU485" s="40"/>
      <c r="BV485" s="40"/>
      <c r="BW485" s="40"/>
    </row>
    <row r="486" spans="1:75" ht="12.75" customHeight="1">
      <c r="A486" s="5"/>
      <c r="B486" s="5"/>
      <c r="C486" s="5"/>
      <c r="D486" s="5"/>
      <c r="E486" s="5"/>
      <c r="F486" s="5"/>
      <c r="G486" s="5"/>
      <c r="H486" s="5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  <c r="BH486" s="40"/>
      <c r="BI486" s="40"/>
      <c r="BJ486" s="40"/>
      <c r="BK486" s="40"/>
      <c r="BL486" s="40"/>
      <c r="BM486" s="40"/>
      <c r="BN486" s="40"/>
      <c r="BO486" s="40"/>
      <c r="BP486" s="40"/>
      <c r="BQ486" s="40"/>
      <c r="BR486" s="40"/>
      <c r="BS486" s="40"/>
      <c r="BT486" s="40"/>
      <c r="BU486" s="40"/>
      <c r="BV486" s="40"/>
      <c r="BW486" s="40"/>
    </row>
    <row r="487" spans="1:75" ht="12.75" customHeight="1">
      <c r="A487" s="5"/>
      <c r="B487" s="5"/>
      <c r="C487" s="5"/>
      <c r="D487" s="5"/>
      <c r="E487" s="5"/>
      <c r="F487" s="5"/>
      <c r="G487" s="5"/>
      <c r="H487" s="5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  <c r="BM487" s="40"/>
      <c r="BN487" s="40"/>
      <c r="BO487" s="40"/>
      <c r="BP487" s="40"/>
      <c r="BQ487" s="40"/>
      <c r="BR487" s="40"/>
      <c r="BS487" s="40"/>
      <c r="BT487" s="40"/>
      <c r="BU487" s="40"/>
      <c r="BV487" s="40"/>
      <c r="BW487" s="40"/>
    </row>
    <row r="488" spans="1:75" ht="12.75" customHeight="1">
      <c r="A488" s="5"/>
      <c r="B488" s="5"/>
      <c r="C488" s="5"/>
      <c r="D488" s="5"/>
      <c r="E488" s="5"/>
      <c r="F488" s="5"/>
      <c r="G488" s="5"/>
      <c r="H488" s="5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  <c r="BH488" s="40"/>
      <c r="BI488" s="40"/>
      <c r="BJ488" s="40"/>
      <c r="BK488" s="40"/>
      <c r="BL488" s="40"/>
      <c r="BM488" s="40"/>
      <c r="BN488" s="40"/>
      <c r="BO488" s="40"/>
      <c r="BP488" s="40"/>
      <c r="BQ488" s="40"/>
      <c r="BR488" s="40"/>
      <c r="BS488" s="40"/>
      <c r="BT488" s="40"/>
      <c r="BU488" s="40"/>
      <c r="BV488" s="40"/>
      <c r="BW488" s="40"/>
    </row>
    <row r="489" spans="1:75" ht="12.75" customHeight="1">
      <c r="A489" s="5"/>
      <c r="B489" s="5"/>
      <c r="C489" s="5"/>
      <c r="D489" s="5"/>
      <c r="E489" s="5"/>
      <c r="F489" s="5"/>
      <c r="G489" s="5"/>
      <c r="H489" s="5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40"/>
      <c r="BP489" s="40"/>
      <c r="BQ489" s="40"/>
      <c r="BR489" s="40"/>
      <c r="BS489" s="40"/>
      <c r="BT489" s="40"/>
      <c r="BU489" s="40"/>
      <c r="BV489" s="40"/>
      <c r="BW489" s="40"/>
    </row>
    <row r="490" spans="1:75" ht="12.75" customHeight="1">
      <c r="A490" s="5"/>
      <c r="B490" s="5"/>
      <c r="C490" s="5"/>
      <c r="D490" s="5"/>
      <c r="E490" s="5"/>
      <c r="F490" s="5"/>
      <c r="G490" s="5"/>
      <c r="H490" s="5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  <c r="BH490" s="40"/>
      <c r="BI490" s="40"/>
      <c r="BJ490" s="40"/>
      <c r="BK490" s="40"/>
      <c r="BL490" s="40"/>
      <c r="BM490" s="40"/>
      <c r="BN490" s="40"/>
      <c r="BO490" s="40"/>
      <c r="BP490" s="40"/>
      <c r="BQ490" s="40"/>
      <c r="BR490" s="40"/>
      <c r="BS490" s="40"/>
      <c r="BT490" s="40"/>
      <c r="BU490" s="40"/>
      <c r="BV490" s="40"/>
      <c r="BW490" s="40"/>
    </row>
    <row r="491" spans="1:75" ht="12.75" customHeight="1">
      <c r="A491" s="5"/>
      <c r="B491" s="5"/>
      <c r="C491" s="5"/>
      <c r="D491" s="5"/>
      <c r="E491" s="5"/>
      <c r="F491" s="5"/>
      <c r="G491" s="5"/>
      <c r="H491" s="5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  <c r="BH491" s="40"/>
      <c r="BI491" s="40"/>
      <c r="BJ491" s="40"/>
      <c r="BK491" s="40"/>
      <c r="BL491" s="40"/>
      <c r="BM491" s="40"/>
      <c r="BN491" s="40"/>
      <c r="BO491" s="40"/>
      <c r="BP491" s="40"/>
      <c r="BQ491" s="40"/>
      <c r="BR491" s="40"/>
      <c r="BS491" s="40"/>
      <c r="BT491" s="40"/>
      <c r="BU491" s="40"/>
      <c r="BV491" s="40"/>
      <c r="BW491" s="40"/>
    </row>
    <row r="492" spans="1:75" ht="12.75" customHeight="1">
      <c r="A492" s="5"/>
      <c r="B492" s="5"/>
      <c r="C492" s="5"/>
      <c r="D492" s="5"/>
      <c r="E492" s="5"/>
      <c r="F492" s="5"/>
      <c r="G492" s="5"/>
      <c r="H492" s="5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  <c r="BH492" s="40"/>
      <c r="BI492" s="40"/>
      <c r="BJ492" s="40"/>
      <c r="BK492" s="40"/>
      <c r="BL492" s="40"/>
      <c r="BM492" s="40"/>
      <c r="BN492" s="40"/>
      <c r="BO492" s="40"/>
      <c r="BP492" s="40"/>
      <c r="BQ492" s="40"/>
      <c r="BR492" s="40"/>
      <c r="BS492" s="40"/>
      <c r="BT492" s="40"/>
      <c r="BU492" s="40"/>
      <c r="BV492" s="40"/>
      <c r="BW492" s="40"/>
    </row>
    <row r="493" spans="1:75" ht="12.75" customHeight="1">
      <c r="A493" s="5"/>
      <c r="B493" s="5"/>
      <c r="C493" s="5"/>
      <c r="D493" s="5"/>
      <c r="E493" s="5"/>
      <c r="F493" s="5"/>
      <c r="G493" s="5"/>
      <c r="H493" s="5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40"/>
      <c r="BP493" s="40"/>
      <c r="BQ493" s="40"/>
      <c r="BR493" s="40"/>
      <c r="BS493" s="40"/>
      <c r="BT493" s="40"/>
      <c r="BU493" s="40"/>
      <c r="BV493" s="40"/>
      <c r="BW493" s="40"/>
    </row>
    <row r="494" spans="1:75" ht="12.75" customHeight="1">
      <c r="A494" s="5"/>
      <c r="B494" s="5"/>
      <c r="C494" s="5"/>
      <c r="D494" s="5"/>
      <c r="E494" s="5"/>
      <c r="F494" s="5"/>
      <c r="G494" s="5"/>
      <c r="H494" s="5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  <c r="BH494" s="40"/>
      <c r="BI494" s="40"/>
      <c r="BJ494" s="40"/>
      <c r="BK494" s="40"/>
      <c r="BL494" s="40"/>
      <c r="BM494" s="40"/>
      <c r="BN494" s="40"/>
      <c r="BO494" s="40"/>
      <c r="BP494" s="40"/>
      <c r="BQ494" s="40"/>
      <c r="BR494" s="40"/>
      <c r="BS494" s="40"/>
      <c r="BT494" s="40"/>
      <c r="BU494" s="40"/>
      <c r="BV494" s="40"/>
      <c r="BW494" s="40"/>
    </row>
    <row r="495" spans="1:75" ht="12.75" customHeight="1">
      <c r="A495" s="5"/>
      <c r="B495" s="5"/>
      <c r="C495" s="5"/>
      <c r="D495" s="5"/>
      <c r="E495" s="5"/>
      <c r="F495" s="5"/>
      <c r="G495" s="5"/>
      <c r="H495" s="5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  <c r="BH495" s="40"/>
      <c r="BI495" s="40"/>
      <c r="BJ495" s="40"/>
      <c r="BK495" s="40"/>
      <c r="BL495" s="40"/>
      <c r="BM495" s="40"/>
      <c r="BN495" s="40"/>
      <c r="BO495" s="40"/>
      <c r="BP495" s="40"/>
      <c r="BQ495" s="40"/>
      <c r="BR495" s="40"/>
      <c r="BS495" s="40"/>
      <c r="BT495" s="40"/>
      <c r="BU495" s="40"/>
      <c r="BV495" s="40"/>
      <c r="BW495" s="40"/>
    </row>
    <row r="496" spans="1:75" ht="12.75" customHeight="1">
      <c r="A496" s="5"/>
      <c r="B496" s="5"/>
      <c r="C496" s="5"/>
      <c r="D496" s="5"/>
      <c r="E496" s="5"/>
      <c r="F496" s="5"/>
      <c r="G496" s="5"/>
      <c r="H496" s="5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  <c r="BH496" s="40"/>
      <c r="BI496" s="40"/>
      <c r="BJ496" s="40"/>
      <c r="BK496" s="40"/>
      <c r="BL496" s="40"/>
      <c r="BM496" s="40"/>
      <c r="BN496" s="40"/>
      <c r="BO496" s="40"/>
      <c r="BP496" s="40"/>
      <c r="BQ496" s="40"/>
      <c r="BR496" s="40"/>
      <c r="BS496" s="40"/>
      <c r="BT496" s="40"/>
      <c r="BU496" s="40"/>
      <c r="BV496" s="40"/>
      <c r="BW496" s="40"/>
    </row>
    <row r="497" spans="1:75" ht="12.75" customHeight="1">
      <c r="A497" s="5"/>
      <c r="B497" s="5"/>
      <c r="C497" s="5"/>
      <c r="D497" s="5"/>
      <c r="E497" s="5"/>
      <c r="F497" s="5"/>
      <c r="G497" s="5"/>
      <c r="H497" s="5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40"/>
      <c r="BP497" s="40"/>
      <c r="BQ497" s="40"/>
      <c r="BR497" s="40"/>
      <c r="BS497" s="40"/>
      <c r="BT497" s="40"/>
      <c r="BU497" s="40"/>
      <c r="BV497" s="40"/>
      <c r="BW497" s="40"/>
    </row>
    <row r="498" spans="1:75" ht="12.75" customHeight="1">
      <c r="A498" s="5"/>
      <c r="B498" s="5"/>
      <c r="C498" s="5"/>
      <c r="D498" s="5"/>
      <c r="E498" s="5"/>
      <c r="F498" s="5"/>
      <c r="G498" s="5"/>
      <c r="H498" s="5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  <c r="BH498" s="40"/>
      <c r="BI498" s="40"/>
      <c r="BJ498" s="40"/>
      <c r="BK498" s="40"/>
      <c r="BL498" s="40"/>
      <c r="BM498" s="40"/>
      <c r="BN498" s="40"/>
      <c r="BO498" s="40"/>
      <c r="BP498" s="40"/>
      <c r="BQ498" s="40"/>
      <c r="BR498" s="40"/>
      <c r="BS498" s="40"/>
      <c r="BT498" s="40"/>
      <c r="BU498" s="40"/>
      <c r="BV498" s="40"/>
      <c r="BW498" s="40"/>
    </row>
    <row r="499" spans="1:75" ht="12.75" customHeight="1">
      <c r="A499" s="5"/>
      <c r="B499" s="5"/>
      <c r="C499" s="5"/>
      <c r="D499" s="5"/>
      <c r="E499" s="5"/>
      <c r="F499" s="5"/>
      <c r="G499" s="5"/>
      <c r="H499" s="5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40"/>
      <c r="BQ499" s="40"/>
      <c r="BR499" s="40"/>
      <c r="BS499" s="40"/>
      <c r="BT499" s="40"/>
      <c r="BU499" s="40"/>
      <c r="BV499" s="40"/>
      <c r="BW499" s="40"/>
    </row>
    <row r="500" spans="1:75" ht="12.75" customHeight="1">
      <c r="A500" s="5"/>
      <c r="B500" s="5"/>
      <c r="C500" s="5"/>
      <c r="D500" s="5"/>
      <c r="E500" s="5"/>
      <c r="F500" s="5"/>
      <c r="G500" s="5"/>
      <c r="H500" s="5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40"/>
      <c r="BP500" s="40"/>
      <c r="BQ500" s="40"/>
      <c r="BR500" s="40"/>
      <c r="BS500" s="40"/>
      <c r="BT500" s="40"/>
      <c r="BU500" s="40"/>
      <c r="BV500" s="40"/>
      <c r="BW500" s="40"/>
    </row>
    <row r="501" spans="1:75" ht="12.75" customHeight="1">
      <c r="A501" s="5"/>
      <c r="B501" s="5"/>
      <c r="C501" s="5"/>
      <c r="D501" s="5"/>
      <c r="E501" s="5"/>
      <c r="F501" s="5"/>
      <c r="G501" s="5"/>
      <c r="H501" s="5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  <c r="BH501" s="40"/>
      <c r="BI501" s="40"/>
      <c r="BJ501" s="40"/>
      <c r="BK501" s="40"/>
      <c r="BL501" s="40"/>
      <c r="BM501" s="40"/>
      <c r="BN501" s="40"/>
      <c r="BO501" s="40"/>
      <c r="BP501" s="40"/>
      <c r="BQ501" s="40"/>
      <c r="BR501" s="40"/>
      <c r="BS501" s="40"/>
      <c r="BT501" s="40"/>
      <c r="BU501" s="40"/>
      <c r="BV501" s="40"/>
      <c r="BW501" s="40"/>
    </row>
    <row r="502" spans="1:75" ht="12.75" customHeight="1">
      <c r="A502" s="5"/>
      <c r="B502" s="5"/>
      <c r="C502" s="5"/>
      <c r="D502" s="5"/>
      <c r="E502" s="5"/>
      <c r="F502" s="5"/>
      <c r="G502" s="5"/>
      <c r="H502" s="5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  <c r="BH502" s="40"/>
      <c r="BI502" s="40"/>
      <c r="BJ502" s="40"/>
      <c r="BK502" s="40"/>
      <c r="BL502" s="40"/>
      <c r="BM502" s="40"/>
      <c r="BN502" s="40"/>
      <c r="BO502" s="40"/>
      <c r="BP502" s="40"/>
      <c r="BQ502" s="40"/>
      <c r="BR502" s="40"/>
      <c r="BS502" s="40"/>
      <c r="BT502" s="40"/>
      <c r="BU502" s="40"/>
      <c r="BV502" s="40"/>
      <c r="BW502" s="40"/>
    </row>
    <row r="503" spans="1:75" ht="12.75" customHeight="1">
      <c r="A503" s="5"/>
      <c r="B503" s="5"/>
      <c r="C503" s="5"/>
      <c r="D503" s="5"/>
      <c r="E503" s="5"/>
      <c r="F503" s="5"/>
      <c r="G503" s="5"/>
      <c r="H503" s="5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40"/>
      <c r="BP503" s="40"/>
      <c r="BQ503" s="40"/>
      <c r="BR503" s="40"/>
      <c r="BS503" s="40"/>
      <c r="BT503" s="40"/>
      <c r="BU503" s="40"/>
      <c r="BV503" s="40"/>
      <c r="BW503" s="40"/>
    </row>
    <row r="504" spans="1:75" ht="12.75" customHeight="1">
      <c r="A504" s="5"/>
      <c r="B504" s="5"/>
      <c r="C504" s="5"/>
      <c r="D504" s="5"/>
      <c r="E504" s="5"/>
      <c r="F504" s="5"/>
      <c r="G504" s="5"/>
      <c r="H504" s="5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  <c r="BH504" s="40"/>
      <c r="BI504" s="40"/>
      <c r="BJ504" s="40"/>
      <c r="BK504" s="40"/>
      <c r="BL504" s="40"/>
      <c r="BM504" s="40"/>
      <c r="BN504" s="40"/>
      <c r="BO504" s="40"/>
      <c r="BP504" s="40"/>
      <c r="BQ504" s="40"/>
      <c r="BR504" s="40"/>
      <c r="BS504" s="40"/>
      <c r="BT504" s="40"/>
      <c r="BU504" s="40"/>
      <c r="BV504" s="40"/>
      <c r="BW504" s="40"/>
    </row>
    <row r="505" spans="1:75" ht="12.75" customHeight="1">
      <c r="A505" s="5"/>
      <c r="B505" s="5"/>
      <c r="C505" s="5"/>
      <c r="D505" s="5"/>
      <c r="E505" s="5"/>
      <c r="F505" s="5"/>
      <c r="G505" s="5"/>
      <c r="H505" s="5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  <c r="BH505" s="40"/>
      <c r="BI505" s="40"/>
      <c r="BJ505" s="40"/>
      <c r="BK505" s="40"/>
      <c r="BL505" s="40"/>
      <c r="BM505" s="40"/>
      <c r="BN505" s="40"/>
      <c r="BO505" s="40"/>
      <c r="BP505" s="40"/>
      <c r="BQ505" s="40"/>
      <c r="BR505" s="40"/>
      <c r="BS505" s="40"/>
      <c r="BT505" s="40"/>
      <c r="BU505" s="40"/>
      <c r="BV505" s="40"/>
      <c r="BW505" s="40"/>
    </row>
    <row r="506" spans="1:75" ht="12.75" customHeight="1">
      <c r="A506" s="5"/>
      <c r="B506" s="5"/>
      <c r="C506" s="5"/>
      <c r="D506" s="5"/>
      <c r="E506" s="5"/>
      <c r="F506" s="5"/>
      <c r="G506" s="5"/>
      <c r="H506" s="5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  <c r="BH506" s="40"/>
      <c r="BI506" s="40"/>
      <c r="BJ506" s="40"/>
      <c r="BK506" s="40"/>
      <c r="BL506" s="40"/>
      <c r="BM506" s="40"/>
      <c r="BN506" s="40"/>
      <c r="BO506" s="40"/>
      <c r="BP506" s="40"/>
      <c r="BQ506" s="40"/>
      <c r="BR506" s="40"/>
      <c r="BS506" s="40"/>
      <c r="BT506" s="40"/>
      <c r="BU506" s="40"/>
      <c r="BV506" s="40"/>
      <c r="BW506" s="40"/>
    </row>
    <row r="507" spans="1:75" ht="12.75" customHeight="1">
      <c r="A507" s="5"/>
      <c r="B507" s="5"/>
      <c r="C507" s="5"/>
      <c r="D507" s="5"/>
      <c r="E507" s="5"/>
      <c r="F507" s="5"/>
      <c r="G507" s="5"/>
      <c r="H507" s="5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  <c r="BH507" s="40"/>
      <c r="BI507" s="40"/>
      <c r="BJ507" s="40"/>
      <c r="BK507" s="40"/>
      <c r="BL507" s="40"/>
      <c r="BM507" s="40"/>
      <c r="BN507" s="40"/>
      <c r="BO507" s="40"/>
      <c r="BP507" s="40"/>
      <c r="BQ507" s="40"/>
      <c r="BR507" s="40"/>
      <c r="BS507" s="40"/>
      <c r="BT507" s="40"/>
      <c r="BU507" s="40"/>
      <c r="BV507" s="40"/>
      <c r="BW507" s="40"/>
    </row>
    <row r="508" spans="1:75" ht="12.75" customHeight="1">
      <c r="A508" s="5"/>
      <c r="B508" s="5"/>
      <c r="C508" s="5"/>
      <c r="D508" s="5"/>
      <c r="E508" s="5"/>
      <c r="F508" s="5"/>
      <c r="G508" s="5"/>
      <c r="H508" s="5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  <c r="BH508" s="40"/>
      <c r="BI508" s="40"/>
      <c r="BJ508" s="40"/>
      <c r="BK508" s="40"/>
      <c r="BL508" s="40"/>
      <c r="BM508" s="40"/>
      <c r="BN508" s="40"/>
      <c r="BO508" s="40"/>
      <c r="BP508" s="40"/>
      <c r="BQ508" s="40"/>
      <c r="BR508" s="40"/>
      <c r="BS508" s="40"/>
      <c r="BT508" s="40"/>
      <c r="BU508" s="40"/>
      <c r="BV508" s="40"/>
      <c r="BW508" s="40"/>
    </row>
    <row r="509" spans="1:75" ht="12.75" customHeight="1">
      <c r="A509" s="5"/>
      <c r="B509" s="5"/>
      <c r="C509" s="5"/>
      <c r="D509" s="5"/>
      <c r="E509" s="5"/>
      <c r="F509" s="5"/>
      <c r="G509" s="5"/>
      <c r="H509" s="5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40"/>
      <c r="BN509" s="40"/>
      <c r="BO509" s="40"/>
      <c r="BP509" s="40"/>
      <c r="BQ509" s="40"/>
      <c r="BR509" s="40"/>
      <c r="BS509" s="40"/>
      <c r="BT509" s="40"/>
      <c r="BU509" s="40"/>
      <c r="BV509" s="40"/>
      <c r="BW509" s="40"/>
    </row>
    <row r="510" spans="1:75" ht="12.75" customHeight="1">
      <c r="A510" s="5"/>
      <c r="B510" s="5"/>
      <c r="C510" s="5"/>
      <c r="D510" s="5"/>
      <c r="E510" s="5"/>
      <c r="F510" s="5"/>
      <c r="G510" s="5"/>
      <c r="H510" s="5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  <c r="BH510" s="40"/>
      <c r="BI510" s="40"/>
      <c r="BJ510" s="40"/>
      <c r="BK510" s="40"/>
      <c r="BL510" s="40"/>
      <c r="BM510" s="40"/>
      <c r="BN510" s="40"/>
      <c r="BO510" s="40"/>
      <c r="BP510" s="40"/>
      <c r="BQ510" s="40"/>
      <c r="BR510" s="40"/>
      <c r="BS510" s="40"/>
      <c r="BT510" s="40"/>
      <c r="BU510" s="40"/>
      <c r="BV510" s="40"/>
      <c r="BW510" s="40"/>
    </row>
    <row r="511" spans="1:75" ht="12.75" customHeight="1">
      <c r="A511" s="5"/>
      <c r="B511" s="5"/>
      <c r="C511" s="5"/>
      <c r="D511" s="5"/>
      <c r="E511" s="5"/>
      <c r="F511" s="5"/>
      <c r="G511" s="5"/>
      <c r="H511" s="5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  <c r="BH511" s="40"/>
      <c r="BI511" s="40"/>
      <c r="BJ511" s="40"/>
      <c r="BK511" s="40"/>
      <c r="BL511" s="40"/>
      <c r="BM511" s="40"/>
      <c r="BN511" s="40"/>
      <c r="BO511" s="40"/>
      <c r="BP511" s="40"/>
      <c r="BQ511" s="40"/>
      <c r="BR511" s="40"/>
      <c r="BS511" s="40"/>
      <c r="BT511" s="40"/>
      <c r="BU511" s="40"/>
      <c r="BV511" s="40"/>
      <c r="BW511" s="40"/>
    </row>
    <row r="512" spans="1:75" ht="12.75" customHeight="1">
      <c r="A512" s="5"/>
      <c r="B512" s="5"/>
      <c r="C512" s="5"/>
      <c r="D512" s="5"/>
      <c r="E512" s="5"/>
      <c r="F512" s="5"/>
      <c r="G512" s="5"/>
      <c r="H512" s="5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  <c r="BH512" s="40"/>
      <c r="BI512" s="40"/>
      <c r="BJ512" s="40"/>
      <c r="BK512" s="40"/>
      <c r="BL512" s="40"/>
      <c r="BM512" s="40"/>
      <c r="BN512" s="40"/>
      <c r="BO512" s="40"/>
      <c r="BP512" s="40"/>
      <c r="BQ512" s="40"/>
      <c r="BR512" s="40"/>
      <c r="BS512" s="40"/>
      <c r="BT512" s="40"/>
      <c r="BU512" s="40"/>
      <c r="BV512" s="40"/>
      <c r="BW512" s="40"/>
    </row>
    <row r="513" spans="1:75" ht="12.75" customHeight="1">
      <c r="A513" s="5"/>
      <c r="B513" s="5"/>
      <c r="C513" s="5"/>
      <c r="D513" s="5"/>
      <c r="E513" s="5"/>
      <c r="F513" s="5"/>
      <c r="G513" s="5"/>
      <c r="H513" s="5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  <c r="BP513" s="40"/>
      <c r="BQ513" s="40"/>
      <c r="BR513" s="40"/>
      <c r="BS513" s="40"/>
      <c r="BT513" s="40"/>
      <c r="BU513" s="40"/>
      <c r="BV513" s="40"/>
      <c r="BW513" s="40"/>
    </row>
    <row r="514" spans="1:75" ht="12.75" customHeight="1">
      <c r="A514" s="5"/>
      <c r="B514" s="5"/>
      <c r="C514" s="5"/>
      <c r="D514" s="5"/>
      <c r="E514" s="5"/>
      <c r="F514" s="5"/>
      <c r="G514" s="5"/>
      <c r="H514" s="5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0"/>
      <c r="BF514" s="40"/>
      <c r="BG514" s="40"/>
      <c r="BH514" s="40"/>
      <c r="BI514" s="40"/>
      <c r="BJ514" s="40"/>
      <c r="BK514" s="40"/>
      <c r="BL514" s="40"/>
      <c r="BM514" s="40"/>
      <c r="BN514" s="40"/>
      <c r="BO514" s="40"/>
      <c r="BP514" s="40"/>
      <c r="BQ514" s="40"/>
      <c r="BR514" s="40"/>
      <c r="BS514" s="40"/>
      <c r="BT514" s="40"/>
      <c r="BU514" s="40"/>
      <c r="BV514" s="40"/>
      <c r="BW514" s="40"/>
    </row>
    <row r="515" spans="1:75" ht="12.75" customHeight="1">
      <c r="A515" s="5"/>
      <c r="B515" s="5"/>
      <c r="C515" s="5"/>
      <c r="D515" s="5"/>
      <c r="E515" s="5"/>
      <c r="F515" s="5"/>
      <c r="G515" s="5"/>
      <c r="H515" s="5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  <c r="BH515" s="40"/>
      <c r="BI515" s="40"/>
      <c r="BJ515" s="40"/>
      <c r="BK515" s="40"/>
      <c r="BL515" s="40"/>
      <c r="BM515" s="40"/>
      <c r="BN515" s="40"/>
      <c r="BO515" s="40"/>
      <c r="BP515" s="40"/>
      <c r="BQ515" s="40"/>
      <c r="BR515" s="40"/>
      <c r="BS515" s="40"/>
      <c r="BT515" s="40"/>
      <c r="BU515" s="40"/>
      <c r="BV515" s="40"/>
      <c r="BW515" s="40"/>
    </row>
    <row r="516" spans="1:75" ht="12.75" customHeight="1">
      <c r="A516" s="5"/>
      <c r="B516" s="5"/>
      <c r="C516" s="5"/>
      <c r="D516" s="5"/>
      <c r="E516" s="5"/>
      <c r="F516" s="5"/>
      <c r="G516" s="5"/>
      <c r="H516" s="5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  <c r="BH516" s="40"/>
      <c r="BI516" s="40"/>
      <c r="BJ516" s="40"/>
      <c r="BK516" s="40"/>
      <c r="BL516" s="40"/>
      <c r="BM516" s="40"/>
      <c r="BN516" s="40"/>
      <c r="BO516" s="40"/>
      <c r="BP516" s="40"/>
      <c r="BQ516" s="40"/>
      <c r="BR516" s="40"/>
      <c r="BS516" s="40"/>
      <c r="BT516" s="40"/>
      <c r="BU516" s="40"/>
      <c r="BV516" s="40"/>
      <c r="BW516" s="40"/>
    </row>
    <row r="517" spans="1:75" ht="12.75" customHeight="1">
      <c r="A517" s="5"/>
      <c r="B517" s="5"/>
      <c r="C517" s="5"/>
      <c r="D517" s="5"/>
      <c r="E517" s="5"/>
      <c r="F517" s="5"/>
      <c r="G517" s="5"/>
      <c r="H517" s="5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  <c r="BH517" s="40"/>
      <c r="BI517" s="40"/>
      <c r="BJ517" s="40"/>
      <c r="BK517" s="40"/>
      <c r="BL517" s="40"/>
      <c r="BM517" s="40"/>
      <c r="BN517" s="40"/>
      <c r="BO517" s="40"/>
      <c r="BP517" s="40"/>
      <c r="BQ517" s="40"/>
      <c r="BR517" s="40"/>
      <c r="BS517" s="40"/>
      <c r="BT517" s="40"/>
      <c r="BU517" s="40"/>
      <c r="BV517" s="40"/>
      <c r="BW517" s="40"/>
    </row>
    <row r="518" spans="1:75" ht="12.75" customHeight="1">
      <c r="A518" s="5"/>
      <c r="B518" s="5"/>
      <c r="C518" s="5"/>
      <c r="D518" s="5"/>
      <c r="E518" s="5"/>
      <c r="F518" s="5"/>
      <c r="G518" s="5"/>
      <c r="H518" s="5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0"/>
      <c r="BF518" s="40"/>
      <c r="BG518" s="40"/>
      <c r="BH518" s="40"/>
      <c r="BI518" s="40"/>
      <c r="BJ518" s="40"/>
      <c r="BK518" s="40"/>
      <c r="BL518" s="40"/>
      <c r="BM518" s="40"/>
      <c r="BN518" s="40"/>
      <c r="BO518" s="40"/>
      <c r="BP518" s="40"/>
      <c r="BQ518" s="40"/>
      <c r="BR518" s="40"/>
      <c r="BS518" s="40"/>
      <c r="BT518" s="40"/>
      <c r="BU518" s="40"/>
      <c r="BV518" s="40"/>
      <c r="BW518" s="40"/>
    </row>
    <row r="519" spans="1:75" ht="12.75" customHeight="1">
      <c r="A519" s="5"/>
      <c r="B519" s="5"/>
      <c r="C519" s="5"/>
      <c r="D519" s="5"/>
      <c r="E519" s="5"/>
      <c r="F519" s="5"/>
      <c r="G519" s="5"/>
      <c r="H519" s="5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0"/>
      <c r="BF519" s="40"/>
      <c r="BG519" s="40"/>
      <c r="BH519" s="40"/>
      <c r="BI519" s="40"/>
      <c r="BJ519" s="40"/>
      <c r="BK519" s="40"/>
      <c r="BL519" s="40"/>
      <c r="BM519" s="40"/>
      <c r="BN519" s="40"/>
      <c r="BO519" s="40"/>
      <c r="BP519" s="40"/>
      <c r="BQ519" s="40"/>
      <c r="BR519" s="40"/>
      <c r="BS519" s="40"/>
      <c r="BT519" s="40"/>
      <c r="BU519" s="40"/>
      <c r="BV519" s="40"/>
      <c r="BW519" s="40"/>
    </row>
    <row r="520" spans="1:75" ht="12.75" customHeight="1">
      <c r="A520" s="5"/>
      <c r="B520" s="5"/>
      <c r="C520" s="5"/>
      <c r="D520" s="5"/>
      <c r="E520" s="5"/>
      <c r="F520" s="5"/>
      <c r="G520" s="5"/>
      <c r="H520" s="5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  <c r="BH520" s="40"/>
      <c r="BI520" s="40"/>
      <c r="BJ520" s="40"/>
      <c r="BK520" s="40"/>
      <c r="BL520" s="40"/>
      <c r="BM520" s="40"/>
      <c r="BN520" s="40"/>
      <c r="BO520" s="40"/>
      <c r="BP520" s="40"/>
      <c r="BQ520" s="40"/>
      <c r="BR520" s="40"/>
      <c r="BS520" s="40"/>
      <c r="BT520" s="40"/>
      <c r="BU520" s="40"/>
      <c r="BV520" s="40"/>
      <c r="BW520" s="40"/>
    </row>
    <row r="521" spans="1:75" ht="12.75" customHeight="1">
      <c r="A521" s="5"/>
      <c r="B521" s="5"/>
      <c r="C521" s="5"/>
      <c r="D521" s="5"/>
      <c r="E521" s="5"/>
      <c r="F521" s="5"/>
      <c r="G521" s="5"/>
      <c r="H521" s="5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40"/>
      <c r="BH521" s="40"/>
      <c r="BI521" s="40"/>
      <c r="BJ521" s="40"/>
      <c r="BK521" s="40"/>
      <c r="BL521" s="40"/>
      <c r="BM521" s="40"/>
      <c r="BN521" s="40"/>
      <c r="BO521" s="40"/>
      <c r="BP521" s="40"/>
      <c r="BQ521" s="40"/>
      <c r="BR521" s="40"/>
      <c r="BS521" s="40"/>
      <c r="BT521" s="40"/>
      <c r="BU521" s="40"/>
      <c r="BV521" s="40"/>
      <c r="BW521" s="40"/>
    </row>
    <row r="522" spans="1:75" ht="12.75" customHeight="1">
      <c r="A522" s="5"/>
      <c r="B522" s="5"/>
      <c r="C522" s="5"/>
      <c r="D522" s="5"/>
      <c r="E522" s="5"/>
      <c r="F522" s="5"/>
      <c r="G522" s="5"/>
      <c r="H522" s="5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0"/>
      <c r="BF522" s="40"/>
      <c r="BG522" s="40"/>
      <c r="BH522" s="40"/>
      <c r="BI522" s="40"/>
      <c r="BJ522" s="40"/>
      <c r="BK522" s="40"/>
      <c r="BL522" s="40"/>
      <c r="BM522" s="40"/>
      <c r="BN522" s="40"/>
      <c r="BO522" s="40"/>
      <c r="BP522" s="40"/>
      <c r="BQ522" s="40"/>
      <c r="BR522" s="40"/>
      <c r="BS522" s="40"/>
      <c r="BT522" s="40"/>
      <c r="BU522" s="40"/>
      <c r="BV522" s="40"/>
      <c r="BW522" s="40"/>
    </row>
    <row r="523" spans="1:75" ht="12.75" customHeight="1">
      <c r="A523" s="5"/>
      <c r="B523" s="5"/>
      <c r="C523" s="5"/>
      <c r="D523" s="5"/>
      <c r="E523" s="5"/>
      <c r="F523" s="5"/>
      <c r="G523" s="5"/>
      <c r="H523" s="5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  <c r="BH523" s="40"/>
      <c r="BI523" s="40"/>
      <c r="BJ523" s="40"/>
      <c r="BK523" s="40"/>
      <c r="BL523" s="40"/>
      <c r="BM523" s="40"/>
      <c r="BN523" s="40"/>
      <c r="BO523" s="40"/>
      <c r="BP523" s="40"/>
      <c r="BQ523" s="40"/>
      <c r="BR523" s="40"/>
      <c r="BS523" s="40"/>
      <c r="BT523" s="40"/>
      <c r="BU523" s="40"/>
      <c r="BV523" s="40"/>
      <c r="BW523" s="40"/>
    </row>
    <row r="524" spans="1:75" ht="12.75" customHeight="1">
      <c r="A524" s="5"/>
      <c r="B524" s="5"/>
      <c r="C524" s="5"/>
      <c r="D524" s="5"/>
      <c r="E524" s="5"/>
      <c r="F524" s="5"/>
      <c r="G524" s="5"/>
      <c r="H524" s="5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0"/>
      <c r="BF524" s="40"/>
      <c r="BG524" s="40"/>
      <c r="BH524" s="40"/>
      <c r="BI524" s="40"/>
      <c r="BJ524" s="40"/>
      <c r="BK524" s="40"/>
      <c r="BL524" s="40"/>
      <c r="BM524" s="40"/>
      <c r="BN524" s="40"/>
      <c r="BO524" s="40"/>
      <c r="BP524" s="40"/>
      <c r="BQ524" s="40"/>
      <c r="BR524" s="40"/>
      <c r="BS524" s="40"/>
      <c r="BT524" s="40"/>
      <c r="BU524" s="40"/>
      <c r="BV524" s="40"/>
      <c r="BW524" s="40"/>
    </row>
    <row r="525" spans="1:75" ht="12.75" customHeight="1">
      <c r="A525" s="5"/>
      <c r="B525" s="5"/>
      <c r="C525" s="5"/>
      <c r="D525" s="5"/>
      <c r="E525" s="5"/>
      <c r="F525" s="5"/>
      <c r="G525" s="5"/>
      <c r="H525" s="5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0"/>
      <c r="BF525" s="40"/>
      <c r="BG525" s="40"/>
      <c r="BH525" s="40"/>
      <c r="BI525" s="40"/>
      <c r="BJ525" s="40"/>
      <c r="BK525" s="40"/>
      <c r="BL525" s="40"/>
      <c r="BM525" s="40"/>
      <c r="BN525" s="40"/>
      <c r="BO525" s="40"/>
      <c r="BP525" s="40"/>
      <c r="BQ525" s="40"/>
      <c r="BR525" s="40"/>
      <c r="BS525" s="40"/>
      <c r="BT525" s="40"/>
      <c r="BU525" s="40"/>
      <c r="BV525" s="40"/>
      <c r="BW525" s="40"/>
    </row>
    <row r="526" spans="1:75" ht="12.75" customHeight="1">
      <c r="A526" s="5"/>
      <c r="B526" s="5"/>
      <c r="C526" s="5"/>
      <c r="D526" s="5"/>
      <c r="E526" s="5"/>
      <c r="F526" s="5"/>
      <c r="G526" s="5"/>
      <c r="H526" s="5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0"/>
      <c r="BF526" s="40"/>
      <c r="BG526" s="40"/>
      <c r="BH526" s="40"/>
      <c r="BI526" s="40"/>
      <c r="BJ526" s="40"/>
      <c r="BK526" s="40"/>
      <c r="BL526" s="40"/>
      <c r="BM526" s="40"/>
      <c r="BN526" s="40"/>
      <c r="BO526" s="40"/>
      <c r="BP526" s="40"/>
      <c r="BQ526" s="40"/>
      <c r="BR526" s="40"/>
      <c r="BS526" s="40"/>
      <c r="BT526" s="40"/>
      <c r="BU526" s="40"/>
      <c r="BV526" s="40"/>
      <c r="BW526" s="40"/>
    </row>
    <row r="527" spans="1:75" ht="12.75" customHeight="1">
      <c r="A527" s="5"/>
      <c r="B527" s="5"/>
      <c r="C527" s="5"/>
      <c r="D527" s="5"/>
      <c r="E527" s="5"/>
      <c r="F527" s="5"/>
      <c r="G527" s="5"/>
      <c r="H527" s="5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  <c r="BH527" s="40"/>
      <c r="BI527" s="40"/>
      <c r="BJ527" s="40"/>
      <c r="BK527" s="40"/>
      <c r="BL527" s="40"/>
      <c r="BM527" s="40"/>
      <c r="BN527" s="40"/>
      <c r="BO527" s="40"/>
      <c r="BP527" s="40"/>
      <c r="BQ527" s="40"/>
      <c r="BR527" s="40"/>
      <c r="BS527" s="40"/>
      <c r="BT527" s="40"/>
      <c r="BU527" s="40"/>
      <c r="BV527" s="40"/>
      <c r="BW527" s="40"/>
    </row>
    <row r="528" spans="1:75" ht="12.75" customHeight="1">
      <c r="A528" s="5"/>
      <c r="B528" s="5"/>
      <c r="C528" s="5"/>
      <c r="D528" s="5"/>
      <c r="E528" s="5"/>
      <c r="F528" s="5"/>
      <c r="G528" s="5"/>
      <c r="H528" s="5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  <c r="BH528" s="40"/>
      <c r="BI528" s="40"/>
      <c r="BJ528" s="40"/>
      <c r="BK528" s="40"/>
      <c r="BL528" s="40"/>
      <c r="BM528" s="40"/>
      <c r="BN528" s="40"/>
      <c r="BO528" s="40"/>
      <c r="BP528" s="40"/>
      <c r="BQ528" s="40"/>
      <c r="BR528" s="40"/>
      <c r="BS528" s="40"/>
      <c r="BT528" s="40"/>
      <c r="BU528" s="40"/>
      <c r="BV528" s="40"/>
      <c r="BW528" s="40"/>
    </row>
    <row r="529" spans="1:75" ht="12.75" customHeight="1">
      <c r="A529" s="5"/>
      <c r="B529" s="5"/>
      <c r="C529" s="5"/>
      <c r="D529" s="5"/>
      <c r="E529" s="5"/>
      <c r="F529" s="5"/>
      <c r="G529" s="5"/>
      <c r="H529" s="5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  <c r="BH529" s="40"/>
      <c r="BI529" s="40"/>
      <c r="BJ529" s="40"/>
      <c r="BK529" s="40"/>
      <c r="BL529" s="40"/>
      <c r="BM529" s="40"/>
      <c r="BN529" s="40"/>
      <c r="BO529" s="40"/>
      <c r="BP529" s="40"/>
      <c r="BQ529" s="40"/>
      <c r="BR529" s="40"/>
      <c r="BS529" s="40"/>
      <c r="BT529" s="40"/>
      <c r="BU529" s="40"/>
      <c r="BV529" s="40"/>
      <c r="BW529" s="40"/>
    </row>
    <row r="530" spans="1:75" ht="12.75" customHeight="1">
      <c r="A530" s="5"/>
      <c r="B530" s="5"/>
      <c r="C530" s="5"/>
      <c r="D530" s="5"/>
      <c r="E530" s="5"/>
      <c r="F530" s="5"/>
      <c r="G530" s="5"/>
      <c r="H530" s="5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  <c r="BH530" s="40"/>
      <c r="BI530" s="40"/>
      <c r="BJ530" s="40"/>
      <c r="BK530" s="40"/>
      <c r="BL530" s="40"/>
      <c r="BM530" s="40"/>
      <c r="BN530" s="40"/>
      <c r="BO530" s="40"/>
      <c r="BP530" s="40"/>
      <c r="BQ530" s="40"/>
      <c r="BR530" s="40"/>
      <c r="BS530" s="40"/>
      <c r="BT530" s="40"/>
      <c r="BU530" s="40"/>
      <c r="BV530" s="40"/>
      <c r="BW530" s="40"/>
    </row>
    <row r="531" spans="1:75" ht="12.75" customHeight="1">
      <c r="A531" s="5"/>
      <c r="B531" s="5"/>
      <c r="C531" s="5"/>
      <c r="D531" s="5"/>
      <c r="E531" s="5"/>
      <c r="F531" s="5"/>
      <c r="G531" s="5"/>
      <c r="H531" s="5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  <c r="BH531" s="40"/>
      <c r="BI531" s="40"/>
      <c r="BJ531" s="40"/>
      <c r="BK531" s="40"/>
      <c r="BL531" s="40"/>
      <c r="BM531" s="40"/>
      <c r="BN531" s="40"/>
      <c r="BO531" s="40"/>
      <c r="BP531" s="40"/>
      <c r="BQ531" s="40"/>
      <c r="BR531" s="40"/>
      <c r="BS531" s="40"/>
      <c r="BT531" s="40"/>
      <c r="BU531" s="40"/>
      <c r="BV531" s="40"/>
      <c r="BW531" s="40"/>
    </row>
    <row r="532" spans="1:75" ht="12.75" customHeight="1">
      <c r="A532" s="5"/>
      <c r="B532" s="5"/>
      <c r="C532" s="5"/>
      <c r="D532" s="5"/>
      <c r="E532" s="5"/>
      <c r="F532" s="5"/>
      <c r="G532" s="5"/>
      <c r="H532" s="5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  <c r="BG532" s="40"/>
      <c r="BH532" s="40"/>
      <c r="BI532" s="40"/>
      <c r="BJ532" s="40"/>
      <c r="BK532" s="40"/>
      <c r="BL532" s="40"/>
      <c r="BM532" s="40"/>
      <c r="BN532" s="40"/>
      <c r="BO532" s="40"/>
      <c r="BP532" s="40"/>
      <c r="BQ532" s="40"/>
      <c r="BR532" s="40"/>
      <c r="BS532" s="40"/>
      <c r="BT532" s="40"/>
      <c r="BU532" s="40"/>
      <c r="BV532" s="40"/>
      <c r="BW532" s="40"/>
    </row>
    <row r="533" spans="1:75" ht="12.75" customHeight="1">
      <c r="A533" s="5"/>
      <c r="B533" s="5"/>
      <c r="C533" s="5"/>
      <c r="D533" s="5"/>
      <c r="E533" s="5"/>
      <c r="F533" s="5"/>
      <c r="G533" s="5"/>
      <c r="H533" s="5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  <c r="BH533" s="40"/>
      <c r="BI533" s="40"/>
      <c r="BJ533" s="40"/>
      <c r="BK533" s="40"/>
      <c r="BL533" s="40"/>
      <c r="BM533" s="40"/>
      <c r="BN533" s="40"/>
      <c r="BO533" s="40"/>
      <c r="BP533" s="40"/>
      <c r="BQ533" s="40"/>
      <c r="BR533" s="40"/>
      <c r="BS533" s="40"/>
      <c r="BT533" s="40"/>
      <c r="BU533" s="40"/>
      <c r="BV533" s="40"/>
      <c r="BW533" s="40"/>
    </row>
    <row r="534" spans="1:75" ht="12.75" customHeight="1">
      <c r="A534" s="5"/>
      <c r="B534" s="5"/>
      <c r="C534" s="5"/>
      <c r="D534" s="5"/>
      <c r="E534" s="5"/>
      <c r="F534" s="5"/>
      <c r="G534" s="5"/>
      <c r="H534" s="5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0"/>
      <c r="BF534" s="40"/>
      <c r="BG534" s="40"/>
      <c r="BH534" s="40"/>
      <c r="BI534" s="40"/>
      <c r="BJ534" s="40"/>
      <c r="BK534" s="40"/>
      <c r="BL534" s="40"/>
      <c r="BM534" s="40"/>
      <c r="BN534" s="40"/>
      <c r="BO534" s="40"/>
      <c r="BP534" s="40"/>
      <c r="BQ534" s="40"/>
      <c r="BR534" s="40"/>
      <c r="BS534" s="40"/>
      <c r="BT534" s="40"/>
      <c r="BU534" s="40"/>
      <c r="BV534" s="40"/>
      <c r="BW534" s="40"/>
    </row>
    <row r="535" spans="1:75" ht="12.75" customHeight="1">
      <c r="A535" s="5"/>
      <c r="B535" s="5"/>
      <c r="C535" s="5"/>
      <c r="D535" s="5"/>
      <c r="E535" s="5"/>
      <c r="F535" s="5"/>
      <c r="G535" s="5"/>
      <c r="H535" s="5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  <c r="BH535" s="40"/>
      <c r="BI535" s="40"/>
      <c r="BJ535" s="40"/>
      <c r="BK535" s="40"/>
      <c r="BL535" s="40"/>
      <c r="BM535" s="40"/>
      <c r="BN535" s="40"/>
      <c r="BO535" s="40"/>
      <c r="BP535" s="40"/>
      <c r="BQ535" s="40"/>
      <c r="BR535" s="40"/>
      <c r="BS535" s="40"/>
      <c r="BT535" s="40"/>
      <c r="BU535" s="40"/>
      <c r="BV535" s="40"/>
      <c r="BW535" s="40"/>
    </row>
    <row r="536" spans="1:75" ht="12.75" customHeight="1">
      <c r="A536" s="5"/>
      <c r="B536" s="5"/>
      <c r="C536" s="5"/>
      <c r="D536" s="5"/>
      <c r="E536" s="5"/>
      <c r="F536" s="5"/>
      <c r="G536" s="5"/>
      <c r="H536" s="5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  <c r="BG536" s="40"/>
      <c r="BH536" s="40"/>
      <c r="BI536" s="40"/>
      <c r="BJ536" s="40"/>
      <c r="BK536" s="40"/>
      <c r="BL536" s="40"/>
      <c r="BM536" s="40"/>
      <c r="BN536" s="40"/>
      <c r="BO536" s="40"/>
      <c r="BP536" s="40"/>
      <c r="BQ536" s="40"/>
      <c r="BR536" s="40"/>
      <c r="BS536" s="40"/>
      <c r="BT536" s="40"/>
      <c r="BU536" s="40"/>
      <c r="BV536" s="40"/>
      <c r="BW536" s="40"/>
    </row>
    <row r="537" spans="1:75" ht="12.75" customHeight="1">
      <c r="A537" s="5"/>
      <c r="B537" s="5"/>
      <c r="C537" s="5"/>
      <c r="D537" s="5"/>
      <c r="E537" s="5"/>
      <c r="F537" s="5"/>
      <c r="G537" s="5"/>
      <c r="H537" s="5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0"/>
      <c r="BF537" s="40"/>
      <c r="BG537" s="40"/>
      <c r="BH537" s="40"/>
      <c r="BI537" s="40"/>
      <c r="BJ537" s="40"/>
      <c r="BK537" s="40"/>
      <c r="BL537" s="40"/>
      <c r="BM537" s="40"/>
      <c r="BN537" s="40"/>
      <c r="BO537" s="40"/>
      <c r="BP537" s="40"/>
      <c r="BQ537" s="40"/>
      <c r="BR537" s="40"/>
      <c r="BS537" s="40"/>
      <c r="BT537" s="40"/>
      <c r="BU537" s="40"/>
      <c r="BV537" s="40"/>
      <c r="BW537" s="40"/>
    </row>
    <row r="538" spans="1:75" ht="12.75" customHeight="1">
      <c r="A538" s="5"/>
      <c r="B538" s="5"/>
      <c r="C538" s="5"/>
      <c r="D538" s="5"/>
      <c r="E538" s="5"/>
      <c r="F538" s="5"/>
      <c r="G538" s="5"/>
      <c r="H538" s="5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0"/>
      <c r="BF538" s="40"/>
      <c r="BG538" s="40"/>
      <c r="BH538" s="40"/>
      <c r="BI538" s="40"/>
      <c r="BJ538" s="40"/>
      <c r="BK538" s="40"/>
      <c r="BL538" s="40"/>
      <c r="BM538" s="40"/>
      <c r="BN538" s="40"/>
      <c r="BO538" s="40"/>
      <c r="BP538" s="40"/>
      <c r="BQ538" s="40"/>
      <c r="BR538" s="40"/>
      <c r="BS538" s="40"/>
      <c r="BT538" s="40"/>
      <c r="BU538" s="40"/>
      <c r="BV538" s="40"/>
      <c r="BW538" s="40"/>
    </row>
    <row r="539" spans="1:75" ht="12.75" customHeight="1">
      <c r="A539" s="5"/>
      <c r="B539" s="5"/>
      <c r="C539" s="5"/>
      <c r="D539" s="5"/>
      <c r="E539" s="5"/>
      <c r="F539" s="5"/>
      <c r="G539" s="5"/>
      <c r="H539" s="5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0"/>
      <c r="BF539" s="40"/>
      <c r="BG539" s="40"/>
      <c r="BH539" s="40"/>
      <c r="BI539" s="40"/>
      <c r="BJ539" s="40"/>
      <c r="BK539" s="40"/>
      <c r="BL539" s="40"/>
      <c r="BM539" s="40"/>
      <c r="BN539" s="40"/>
      <c r="BO539" s="40"/>
      <c r="BP539" s="40"/>
      <c r="BQ539" s="40"/>
      <c r="BR539" s="40"/>
      <c r="BS539" s="40"/>
      <c r="BT539" s="40"/>
      <c r="BU539" s="40"/>
      <c r="BV539" s="40"/>
      <c r="BW539" s="40"/>
    </row>
    <row r="540" spans="1:75" ht="12.75" customHeight="1">
      <c r="A540" s="5"/>
      <c r="B540" s="5"/>
      <c r="C540" s="5"/>
      <c r="D540" s="5"/>
      <c r="E540" s="5"/>
      <c r="F540" s="5"/>
      <c r="G540" s="5"/>
      <c r="H540" s="5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  <c r="BC540" s="40"/>
      <c r="BD540" s="40"/>
      <c r="BE540" s="40"/>
      <c r="BF540" s="40"/>
      <c r="BG540" s="40"/>
      <c r="BH540" s="40"/>
      <c r="BI540" s="40"/>
      <c r="BJ540" s="40"/>
      <c r="BK540" s="40"/>
      <c r="BL540" s="40"/>
      <c r="BM540" s="40"/>
      <c r="BN540" s="40"/>
      <c r="BO540" s="40"/>
      <c r="BP540" s="40"/>
      <c r="BQ540" s="40"/>
      <c r="BR540" s="40"/>
      <c r="BS540" s="40"/>
      <c r="BT540" s="40"/>
      <c r="BU540" s="40"/>
      <c r="BV540" s="40"/>
      <c r="BW540" s="40"/>
    </row>
    <row r="541" spans="1:75" ht="12.75" customHeight="1">
      <c r="A541" s="5"/>
      <c r="B541" s="5"/>
      <c r="C541" s="5"/>
      <c r="D541" s="5"/>
      <c r="E541" s="5"/>
      <c r="F541" s="5"/>
      <c r="G541" s="5"/>
      <c r="H541" s="5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  <c r="BH541" s="40"/>
      <c r="BI541" s="40"/>
      <c r="BJ541" s="40"/>
      <c r="BK541" s="40"/>
      <c r="BL541" s="40"/>
      <c r="BM541" s="40"/>
      <c r="BN541" s="40"/>
      <c r="BO541" s="40"/>
      <c r="BP541" s="40"/>
      <c r="BQ541" s="40"/>
      <c r="BR541" s="40"/>
      <c r="BS541" s="40"/>
      <c r="BT541" s="40"/>
      <c r="BU541" s="40"/>
      <c r="BV541" s="40"/>
      <c r="BW541" s="40"/>
    </row>
    <row r="542" spans="1:75" ht="12.75" customHeight="1">
      <c r="A542" s="5"/>
      <c r="B542" s="5"/>
      <c r="C542" s="5"/>
      <c r="D542" s="5"/>
      <c r="E542" s="5"/>
      <c r="F542" s="5"/>
      <c r="G542" s="5"/>
      <c r="H542" s="5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0"/>
      <c r="BF542" s="40"/>
      <c r="BG542" s="40"/>
      <c r="BH542" s="40"/>
      <c r="BI542" s="40"/>
      <c r="BJ542" s="40"/>
      <c r="BK542" s="40"/>
      <c r="BL542" s="40"/>
      <c r="BM542" s="40"/>
      <c r="BN542" s="40"/>
      <c r="BO542" s="40"/>
      <c r="BP542" s="40"/>
      <c r="BQ542" s="40"/>
      <c r="BR542" s="40"/>
      <c r="BS542" s="40"/>
      <c r="BT542" s="40"/>
      <c r="BU542" s="40"/>
      <c r="BV542" s="40"/>
      <c r="BW542" s="40"/>
    </row>
    <row r="543" spans="1:75" ht="12.75" customHeight="1">
      <c r="A543" s="5"/>
      <c r="B543" s="5"/>
      <c r="C543" s="5"/>
      <c r="D543" s="5"/>
      <c r="E543" s="5"/>
      <c r="F543" s="5"/>
      <c r="G543" s="5"/>
      <c r="H543" s="5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0"/>
      <c r="BF543" s="40"/>
      <c r="BG543" s="40"/>
      <c r="BH543" s="40"/>
      <c r="BI543" s="40"/>
      <c r="BJ543" s="40"/>
      <c r="BK543" s="40"/>
      <c r="BL543" s="40"/>
      <c r="BM543" s="40"/>
      <c r="BN543" s="40"/>
      <c r="BO543" s="40"/>
      <c r="BP543" s="40"/>
      <c r="BQ543" s="40"/>
      <c r="BR543" s="40"/>
      <c r="BS543" s="40"/>
      <c r="BT543" s="40"/>
      <c r="BU543" s="40"/>
      <c r="BV543" s="40"/>
      <c r="BW543" s="40"/>
    </row>
    <row r="544" spans="1:75" ht="12.75" customHeight="1">
      <c r="A544" s="5"/>
      <c r="B544" s="5"/>
      <c r="C544" s="5"/>
      <c r="D544" s="5"/>
      <c r="E544" s="5"/>
      <c r="F544" s="5"/>
      <c r="G544" s="5"/>
      <c r="H544" s="5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  <c r="BH544" s="40"/>
      <c r="BI544" s="40"/>
      <c r="BJ544" s="40"/>
      <c r="BK544" s="40"/>
      <c r="BL544" s="40"/>
      <c r="BM544" s="40"/>
      <c r="BN544" s="40"/>
      <c r="BO544" s="40"/>
      <c r="BP544" s="40"/>
      <c r="BQ544" s="40"/>
      <c r="BR544" s="40"/>
      <c r="BS544" s="40"/>
      <c r="BT544" s="40"/>
      <c r="BU544" s="40"/>
      <c r="BV544" s="40"/>
      <c r="BW544" s="40"/>
    </row>
    <row r="545" spans="1:75" ht="12.75" customHeight="1">
      <c r="A545" s="5"/>
      <c r="B545" s="5"/>
      <c r="C545" s="5"/>
      <c r="D545" s="5"/>
      <c r="E545" s="5"/>
      <c r="F545" s="5"/>
      <c r="G545" s="5"/>
      <c r="H545" s="5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  <c r="BH545" s="40"/>
      <c r="BI545" s="40"/>
      <c r="BJ545" s="40"/>
      <c r="BK545" s="40"/>
      <c r="BL545" s="40"/>
      <c r="BM545" s="40"/>
      <c r="BN545" s="40"/>
      <c r="BO545" s="40"/>
      <c r="BP545" s="40"/>
      <c r="BQ545" s="40"/>
      <c r="BR545" s="40"/>
      <c r="BS545" s="40"/>
      <c r="BT545" s="40"/>
      <c r="BU545" s="40"/>
      <c r="BV545" s="40"/>
      <c r="BW545" s="40"/>
    </row>
    <row r="546" spans="1:75" ht="12.75" customHeight="1">
      <c r="A546" s="5"/>
      <c r="B546" s="5"/>
      <c r="C546" s="5"/>
      <c r="D546" s="5"/>
      <c r="E546" s="5"/>
      <c r="F546" s="5"/>
      <c r="G546" s="5"/>
      <c r="H546" s="5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0"/>
      <c r="BF546" s="40"/>
      <c r="BG546" s="40"/>
      <c r="BH546" s="40"/>
      <c r="BI546" s="40"/>
      <c r="BJ546" s="40"/>
      <c r="BK546" s="40"/>
      <c r="BL546" s="40"/>
      <c r="BM546" s="40"/>
      <c r="BN546" s="40"/>
      <c r="BO546" s="40"/>
      <c r="BP546" s="40"/>
      <c r="BQ546" s="40"/>
      <c r="BR546" s="40"/>
      <c r="BS546" s="40"/>
      <c r="BT546" s="40"/>
      <c r="BU546" s="40"/>
      <c r="BV546" s="40"/>
      <c r="BW546" s="40"/>
    </row>
    <row r="547" spans="1:75" ht="12.75" customHeight="1">
      <c r="A547" s="5"/>
      <c r="B547" s="5"/>
      <c r="C547" s="5"/>
      <c r="D547" s="5"/>
      <c r="E547" s="5"/>
      <c r="F547" s="5"/>
      <c r="G547" s="5"/>
      <c r="H547" s="5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0"/>
      <c r="BF547" s="40"/>
      <c r="BG547" s="40"/>
      <c r="BH547" s="40"/>
      <c r="BI547" s="40"/>
      <c r="BJ547" s="40"/>
      <c r="BK547" s="40"/>
      <c r="BL547" s="40"/>
      <c r="BM547" s="40"/>
      <c r="BN547" s="40"/>
      <c r="BO547" s="40"/>
      <c r="BP547" s="40"/>
      <c r="BQ547" s="40"/>
      <c r="BR547" s="40"/>
      <c r="BS547" s="40"/>
      <c r="BT547" s="40"/>
      <c r="BU547" s="40"/>
      <c r="BV547" s="40"/>
      <c r="BW547" s="40"/>
    </row>
    <row r="548" spans="1:75" ht="12.75" customHeight="1">
      <c r="A548" s="5"/>
      <c r="B548" s="5"/>
      <c r="C548" s="5"/>
      <c r="D548" s="5"/>
      <c r="E548" s="5"/>
      <c r="F548" s="5"/>
      <c r="G548" s="5"/>
      <c r="H548" s="5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  <c r="BG548" s="40"/>
      <c r="BH548" s="40"/>
      <c r="BI548" s="40"/>
      <c r="BJ548" s="40"/>
      <c r="BK548" s="40"/>
      <c r="BL548" s="40"/>
      <c r="BM548" s="40"/>
      <c r="BN548" s="40"/>
      <c r="BO548" s="40"/>
      <c r="BP548" s="40"/>
      <c r="BQ548" s="40"/>
      <c r="BR548" s="40"/>
      <c r="BS548" s="40"/>
      <c r="BT548" s="40"/>
      <c r="BU548" s="40"/>
      <c r="BV548" s="40"/>
      <c r="BW548" s="40"/>
    </row>
    <row r="549" spans="1:75" ht="12.75" customHeight="1">
      <c r="A549" s="5"/>
      <c r="B549" s="5"/>
      <c r="C549" s="5"/>
      <c r="D549" s="5"/>
      <c r="E549" s="5"/>
      <c r="F549" s="5"/>
      <c r="G549" s="5"/>
      <c r="H549" s="5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0"/>
      <c r="BF549" s="40"/>
      <c r="BG549" s="40"/>
      <c r="BH549" s="40"/>
      <c r="BI549" s="40"/>
      <c r="BJ549" s="40"/>
      <c r="BK549" s="40"/>
      <c r="BL549" s="40"/>
      <c r="BM549" s="40"/>
      <c r="BN549" s="40"/>
      <c r="BO549" s="40"/>
      <c r="BP549" s="40"/>
      <c r="BQ549" s="40"/>
      <c r="BR549" s="40"/>
      <c r="BS549" s="40"/>
      <c r="BT549" s="40"/>
      <c r="BU549" s="40"/>
      <c r="BV549" s="40"/>
      <c r="BW549" s="40"/>
    </row>
    <row r="550" spans="1:75" ht="12.75" customHeight="1">
      <c r="A550" s="5"/>
      <c r="B550" s="5"/>
      <c r="C550" s="5"/>
      <c r="D550" s="5"/>
      <c r="E550" s="5"/>
      <c r="F550" s="5"/>
      <c r="G550" s="5"/>
      <c r="H550" s="5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0"/>
      <c r="BF550" s="40"/>
      <c r="BG550" s="40"/>
      <c r="BH550" s="40"/>
      <c r="BI550" s="40"/>
      <c r="BJ550" s="40"/>
      <c r="BK550" s="40"/>
      <c r="BL550" s="40"/>
      <c r="BM550" s="40"/>
      <c r="BN550" s="40"/>
      <c r="BO550" s="40"/>
      <c r="BP550" s="40"/>
      <c r="BQ550" s="40"/>
      <c r="BR550" s="40"/>
      <c r="BS550" s="40"/>
      <c r="BT550" s="40"/>
      <c r="BU550" s="40"/>
      <c r="BV550" s="40"/>
      <c r="BW550" s="40"/>
    </row>
    <row r="551" spans="1:75" ht="12.75" customHeight="1">
      <c r="A551" s="5"/>
      <c r="B551" s="5"/>
      <c r="C551" s="5"/>
      <c r="D551" s="5"/>
      <c r="E551" s="5"/>
      <c r="F551" s="5"/>
      <c r="G551" s="5"/>
      <c r="H551" s="5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  <c r="AW551" s="40"/>
      <c r="AX551" s="40"/>
      <c r="AY551" s="40"/>
      <c r="AZ551" s="40"/>
      <c r="BA551" s="40"/>
      <c r="BB551" s="40"/>
      <c r="BC551" s="40"/>
      <c r="BD551" s="40"/>
      <c r="BE551" s="40"/>
      <c r="BF551" s="40"/>
      <c r="BG551" s="40"/>
      <c r="BH551" s="40"/>
      <c r="BI551" s="40"/>
      <c r="BJ551" s="40"/>
      <c r="BK551" s="40"/>
      <c r="BL551" s="40"/>
      <c r="BM551" s="40"/>
      <c r="BN551" s="40"/>
      <c r="BO551" s="40"/>
      <c r="BP551" s="40"/>
      <c r="BQ551" s="40"/>
      <c r="BR551" s="40"/>
      <c r="BS551" s="40"/>
      <c r="BT551" s="40"/>
      <c r="BU551" s="40"/>
      <c r="BV551" s="40"/>
      <c r="BW551" s="40"/>
    </row>
    <row r="552" spans="1:75" ht="12.75" customHeight="1">
      <c r="A552" s="5"/>
      <c r="B552" s="5"/>
      <c r="C552" s="5"/>
      <c r="D552" s="5"/>
      <c r="E552" s="5"/>
      <c r="F552" s="5"/>
      <c r="G552" s="5"/>
      <c r="H552" s="5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  <c r="AW552" s="40"/>
      <c r="AX552" s="40"/>
      <c r="AY552" s="40"/>
      <c r="AZ552" s="40"/>
      <c r="BA552" s="40"/>
      <c r="BB552" s="40"/>
      <c r="BC552" s="40"/>
      <c r="BD552" s="40"/>
      <c r="BE552" s="40"/>
      <c r="BF552" s="40"/>
      <c r="BG552" s="40"/>
      <c r="BH552" s="40"/>
      <c r="BI552" s="40"/>
      <c r="BJ552" s="40"/>
      <c r="BK552" s="40"/>
      <c r="BL552" s="40"/>
      <c r="BM552" s="40"/>
      <c r="BN552" s="40"/>
      <c r="BO552" s="40"/>
      <c r="BP552" s="40"/>
      <c r="BQ552" s="40"/>
      <c r="BR552" s="40"/>
      <c r="BS552" s="40"/>
      <c r="BT552" s="40"/>
      <c r="BU552" s="40"/>
      <c r="BV552" s="40"/>
      <c r="BW552" s="40"/>
    </row>
    <row r="553" spans="1:75" ht="12.75" customHeight="1">
      <c r="A553" s="5"/>
      <c r="B553" s="5"/>
      <c r="C553" s="5"/>
      <c r="D553" s="5"/>
      <c r="E553" s="5"/>
      <c r="F553" s="5"/>
      <c r="G553" s="5"/>
      <c r="H553" s="5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  <c r="AW553" s="40"/>
      <c r="AX553" s="40"/>
      <c r="AY553" s="40"/>
      <c r="AZ553" s="40"/>
      <c r="BA553" s="40"/>
      <c r="BB553" s="40"/>
      <c r="BC553" s="40"/>
      <c r="BD553" s="40"/>
      <c r="BE553" s="40"/>
      <c r="BF553" s="40"/>
      <c r="BG553" s="40"/>
      <c r="BH553" s="40"/>
      <c r="BI553" s="40"/>
      <c r="BJ553" s="40"/>
      <c r="BK553" s="40"/>
      <c r="BL553" s="40"/>
      <c r="BM553" s="40"/>
      <c r="BN553" s="40"/>
      <c r="BO553" s="40"/>
      <c r="BP553" s="40"/>
      <c r="BQ553" s="40"/>
      <c r="BR553" s="40"/>
      <c r="BS553" s="40"/>
      <c r="BT553" s="40"/>
      <c r="BU553" s="40"/>
      <c r="BV553" s="40"/>
      <c r="BW553" s="40"/>
    </row>
    <row r="554" spans="1:75" ht="12.75" customHeight="1">
      <c r="A554" s="5"/>
      <c r="B554" s="5"/>
      <c r="C554" s="5"/>
      <c r="D554" s="5"/>
      <c r="E554" s="5"/>
      <c r="F554" s="5"/>
      <c r="G554" s="5"/>
      <c r="H554" s="5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  <c r="AW554" s="40"/>
      <c r="AX554" s="40"/>
      <c r="AY554" s="40"/>
      <c r="AZ554" s="40"/>
      <c r="BA554" s="40"/>
      <c r="BB554" s="40"/>
      <c r="BC554" s="40"/>
      <c r="BD554" s="40"/>
      <c r="BE554" s="40"/>
      <c r="BF554" s="40"/>
      <c r="BG554" s="40"/>
      <c r="BH554" s="40"/>
      <c r="BI554" s="40"/>
      <c r="BJ554" s="40"/>
      <c r="BK554" s="40"/>
      <c r="BL554" s="40"/>
      <c r="BM554" s="40"/>
      <c r="BN554" s="40"/>
      <c r="BO554" s="40"/>
      <c r="BP554" s="40"/>
      <c r="BQ554" s="40"/>
      <c r="BR554" s="40"/>
      <c r="BS554" s="40"/>
      <c r="BT554" s="40"/>
      <c r="BU554" s="40"/>
      <c r="BV554" s="40"/>
      <c r="BW554" s="40"/>
    </row>
    <row r="555" spans="1:75" ht="12.75" customHeight="1">
      <c r="A555" s="5"/>
      <c r="B555" s="5"/>
      <c r="C555" s="5"/>
      <c r="D555" s="5"/>
      <c r="E555" s="5"/>
      <c r="F555" s="5"/>
      <c r="G555" s="5"/>
      <c r="H555" s="5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  <c r="AT555" s="40"/>
      <c r="AU555" s="40"/>
      <c r="AV555" s="40"/>
      <c r="AW555" s="40"/>
      <c r="AX555" s="40"/>
      <c r="AY555" s="40"/>
      <c r="AZ555" s="40"/>
      <c r="BA555" s="40"/>
      <c r="BB555" s="40"/>
      <c r="BC555" s="40"/>
      <c r="BD555" s="40"/>
      <c r="BE555" s="40"/>
      <c r="BF555" s="40"/>
      <c r="BG555" s="40"/>
      <c r="BH555" s="40"/>
      <c r="BI555" s="40"/>
      <c r="BJ555" s="40"/>
      <c r="BK555" s="40"/>
      <c r="BL555" s="40"/>
      <c r="BM555" s="40"/>
      <c r="BN555" s="40"/>
      <c r="BO555" s="40"/>
      <c r="BP555" s="40"/>
      <c r="BQ555" s="40"/>
      <c r="BR555" s="40"/>
      <c r="BS555" s="40"/>
      <c r="BT555" s="40"/>
      <c r="BU555" s="40"/>
      <c r="BV555" s="40"/>
      <c r="BW555" s="40"/>
    </row>
    <row r="556" spans="1:75" ht="12.75" customHeight="1">
      <c r="A556" s="5"/>
      <c r="B556" s="5"/>
      <c r="C556" s="5"/>
      <c r="D556" s="5"/>
      <c r="E556" s="5"/>
      <c r="F556" s="5"/>
      <c r="G556" s="5"/>
      <c r="H556" s="5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</row>
    <row r="557" spans="1:75" ht="12.75" customHeight="1">
      <c r="A557" s="5"/>
      <c r="B557" s="5"/>
      <c r="C557" s="5"/>
      <c r="D557" s="5"/>
      <c r="E557" s="5"/>
      <c r="F557" s="5"/>
      <c r="G557" s="5"/>
      <c r="H557" s="5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</row>
    <row r="558" spans="1:75" ht="12.75" customHeight="1">
      <c r="A558" s="5"/>
      <c r="B558" s="5"/>
      <c r="C558" s="5"/>
      <c r="D558" s="5"/>
      <c r="E558" s="5"/>
      <c r="F558" s="5"/>
      <c r="G558" s="5"/>
      <c r="H558" s="5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</row>
    <row r="559" spans="1:75" ht="12.75" customHeight="1">
      <c r="A559" s="5"/>
      <c r="B559" s="5"/>
      <c r="C559" s="5"/>
      <c r="D559" s="5"/>
      <c r="E559" s="5"/>
      <c r="F559" s="5"/>
      <c r="G559" s="5"/>
      <c r="H559" s="5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</row>
    <row r="560" spans="1:75" ht="12.75" customHeight="1">
      <c r="A560" s="5"/>
      <c r="B560" s="5"/>
      <c r="C560" s="5"/>
      <c r="D560" s="5"/>
      <c r="E560" s="5"/>
      <c r="F560" s="5"/>
      <c r="G560" s="5"/>
      <c r="H560" s="5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</row>
    <row r="561" spans="1:75" ht="12.75" customHeight="1">
      <c r="A561" s="5"/>
      <c r="B561" s="5"/>
      <c r="C561" s="5"/>
      <c r="D561" s="5"/>
      <c r="E561" s="5"/>
      <c r="F561" s="5"/>
      <c r="G561" s="5"/>
      <c r="H561" s="5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</row>
    <row r="562" spans="1:75" ht="12.75" customHeight="1">
      <c r="A562" s="5"/>
      <c r="B562" s="5"/>
      <c r="C562" s="5"/>
      <c r="D562" s="5"/>
      <c r="E562" s="5"/>
      <c r="F562" s="5"/>
      <c r="G562" s="5"/>
      <c r="H562" s="5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</row>
    <row r="563" spans="1:75" ht="12.75" customHeight="1">
      <c r="A563" s="5"/>
      <c r="B563" s="5"/>
      <c r="C563" s="5"/>
      <c r="D563" s="5"/>
      <c r="E563" s="5"/>
      <c r="F563" s="5"/>
      <c r="G563" s="5"/>
      <c r="H563" s="5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</row>
    <row r="564" spans="1:75" ht="12.75" customHeight="1">
      <c r="A564" s="5"/>
      <c r="B564" s="5"/>
      <c r="C564" s="5"/>
      <c r="D564" s="5"/>
      <c r="E564" s="5"/>
      <c r="F564" s="5"/>
      <c r="G564" s="5"/>
      <c r="H564" s="5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</row>
    <row r="565" spans="1:75" ht="12.75" customHeight="1">
      <c r="A565" s="5"/>
      <c r="B565" s="5"/>
      <c r="C565" s="5"/>
      <c r="D565" s="5"/>
      <c r="E565" s="5"/>
      <c r="F565" s="5"/>
      <c r="G565" s="5"/>
      <c r="H565" s="5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</row>
    <row r="566" spans="1:75" ht="12.75" customHeight="1">
      <c r="A566" s="5"/>
      <c r="B566" s="5"/>
      <c r="C566" s="5"/>
      <c r="D566" s="5"/>
      <c r="E566" s="5"/>
      <c r="F566" s="5"/>
      <c r="G566" s="5"/>
      <c r="H566" s="5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</row>
    <row r="567" spans="1:75" ht="12.75" customHeight="1">
      <c r="A567" s="5"/>
      <c r="B567" s="5"/>
      <c r="C567" s="5"/>
      <c r="D567" s="5"/>
      <c r="E567" s="5"/>
      <c r="F567" s="5"/>
      <c r="G567" s="5"/>
      <c r="H567" s="5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</row>
    <row r="568" spans="1:75" ht="12.75" customHeight="1">
      <c r="A568" s="5"/>
      <c r="B568" s="5"/>
      <c r="C568" s="5"/>
      <c r="D568" s="5"/>
      <c r="E568" s="5"/>
      <c r="F568" s="5"/>
      <c r="G568" s="5"/>
      <c r="H568" s="5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</row>
    <row r="569" spans="1:75" ht="12.75" customHeight="1">
      <c r="A569" s="5"/>
      <c r="B569" s="5"/>
      <c r="C569" s="5"/>
      <c r="D569" s="5"/>
      <c r="E569" s="5"/>
      <c r="F569" s="5"/>
      <c r="G569" s="5"/>
      <c r="H569" s="5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</row>
    <row r="570" spans="1:75" ht="12.75" customHeight="1">
      <c r="A570" s="5"/>
      <c r="B570" s="5"/>
      <c r="C570" s="5"/>
      <c r="D570" s="5"/>
      <c r="E570" s="5"/>
      <c r="F570" s="5"/>
      <c r="G570" s="5"/>
      <c r="H570" s="5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</row>
    <row r="571" spans="1:75" ht="12.75" customHeight="1">
      <c r="A571" s="5"/>
      <c r="B571" s="5"/>
      <c r="C571" s="5"/>
      <c r="D571" s="5"/>
      <c r="E571" s="5"/>
      <c r="F571" s="5"/>
      <c r="G571" s="5"/>
      <c r="H571" s="5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</row>
    <row r="572" spans="1:75" ht="12.75" customHeight="1">
      <c r="A572" s="5"/>
      <c r="B572" s="5"/>
      <c r="C572" s="5"/>
      <c r="D572" s="5"/>
      <c r="E572" s="5"/>
      <c r="F572" s="5"/>
      <c r="G572" s="5"/>
      <c r="H572" s="5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</row>
    <row r="573" spans="1:75" ht="12.75" customHeight="1">
      <c r="A573" s="5"/>
      <c r="B573" s="5"/>
      <c r="C573" s="5"/>
      <c r="D573" s="5"/>
      <c r="E573" s="5"/>
      <c r="F573" s="5"/>
      <c r="G573" s="5"/>
      <c r="H573" s="5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</row>
    <row r="574" spans="1:75" ht="12.75" customHeight="1">
      <c r="A574" s="5"/>
      <c r="B574" s="5"/>
      <c r="C574" s="5"/>
      <c r="D574" s="5"/>
      <c r="E574" s="5"/>
      <c r="F574" s="5"/>
      <c r="G574" s="5"/>
      <c r="H574" s="5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</row>
    <row r="575" spans="1:75" ht="12.75" customHeight="1">
      <c r="A575" s="5"/>
      <c r="B575" s="5"/>
      <c r="C575" s="5"/>
      <c r="D575" s="5"/>
      <c r="E575" s="5"/>
      <c r="F575" s="5"/>
      <c r="G575" s="5"/>
      <c r="H575" s="5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</row>
    <row r="576" spans="1:75" ht="12.75" customHeight="1">
      <c r="A576" s="5"/>
      <c r="B576" s="5"/>
      <c r="C576" s="5"/>
      <c r="D576" s="5"/>
      <c r="E576" s="5"/>
      <c r="F576" s="5"/>
      <c r="G576" s="5"/>
      <c r="H576" s="5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</row>
    <row r="577" spans="1:75" ht="12.75" customHeight="1">
      <c r="A577" s="5"/>
      <c r="B577" s="5"/>
      <c r="C577" s="5"/>
      <c r="D577" s="5"/>
      <c r="E577" s="5"/>
      <c r="F577" s="5"/>
      <c r="G577" s="5"/>
      <c r="H577" s="5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</row>
    <row r="578" spans="1:75" ht="12.75" customHeight="1">
      <c r="A578" s="5"/>
      <c r="B578" s="5"/>
      <c r="C578" s="5"/>
      <c r="D578" s="5"/>
      <c r="E578" s="5"/>
      <c r="F578" s="5"/>
      <c r="G578" s="5"/>
      <c r="H578" s="5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</row>
    <row r="579" spans="1:75" ht="12.75" customHeight="1">
      <c r="A579" s="5"/>
      <c r="B579" s="5"/>
      <c r="C579" s="5"/>
      <c r="D579" s="5"/>
      <c r="E579" s="5"/>
      <c r="F579" s="5"/>
      <c r="G579" s="5"/>
      <c r="H579" s="5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</row>
    <row r="580" spans="1:75" ht="12.75" customHeight="1">
      <c r="A580" s="5"/>
      <c r="B580" s="5"/>
      <c r="C580" s="5"/>
      <c r="D580" s="5"/>
      <c r="E580" s="5"/>
      <c r="F580" s="5"/>
      <c r="G580" s="5"/>
      <c r="H580" s="5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</row>
    <row r="581" spans="1:75" ht="12.75" customHeight="1">
      <c r="A581" s="5"/>
      <c r="B581" s="5"/>
      <c r="C581" s="5"/>
      <c r="D581" s="5"/>
      <c r="E581" s="5"/>
      <c r="F581" s="5"/>
      <c r="G581" s="5"/>
      <c r="H581" s="5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</row>
    <row r="582" spans="1:75" ht="12.75" customHeight="1">
      <c r="A582" s="5"/>
      <c r="B582" s="5"/>
      <c r="C582" s="5"/>
      <c r="D582" s="5"/>
      <c r="E582" s="5"/>
      <c r="F582" s="5"/>
      <c r="G582" s="5"/>
      <c r="H582" s="5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</row>
    <row r="583" spans="1:75" ht="12.75" customHeight="1">
      <c r="A583" s="5"/>
      <c r="B583" s="5"/>
      <c r="C583" s="5"/>
      <c r="D583" s="5"/>
      <c r="E583" s="5"/>
      <c r="F583" s="5"/>
      <c r="G583" s="5"/>
      <c r="H583" s="5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</row>
    <row r="584" spans="1:75" ht="12.75" customHeight="1">
      <c r="A584" s="5"/>
      <c r="B584" s="5"/>
      <c r="C584" s="5"/>
      <c r="D584" s="5"/>
      <c r="E584" s="5"/>
      <c r="F584" s="5"/>
      <c r="G584" s="5"/>
      <c r="H584" s="5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</row>
    <row r="585" spans="1:75" ht="12.75" customHeight="1">
      <c r="A585" s="5"/>
      <c r="B585" s="5"/>
      <c r="C585" s="5"/>
      <c r="D585" s="5"/>
      <c r="E585" s="5"/>
      <c r="F585" s="5"/>
      <c r="G585" s="5"/>
      <c r="H585" s="5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</row>
    <row r="586" spans="1:75" ht="12.75" customHeight="1">
      <c r="A586" s="5"/>
      <c r="B586" s="5"/>
      <c r="C586" s="5"/>
      <c r="D586" s="5"/>
      <c r="E586" s="5"/>
      <c r="F586" s="5"/>
      <c r="G586" s="5"/>
      <c r="H586" s="5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</row>
    <row r="587" spans="1:75" ht="12.75" customHeight="1">
      <c r="A587" s="5"/>
      <c r="B587" s="5"/>
      <c r="C587" s="5"/>
      <c r="D587" s="5"/>
      <c r="E587" s="5"/>
      <c r="F587" s="5"/>
      <c r="G587" s="5"/>
      <c r="H587" s="5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</row>
    <row r="588" spans="1:75" ht="12.75" customHeight="1">
      <c r="A588" s="5"/>
      <c r="B588" s="5"/>
      <c r="C588" s="5"/>
      <c r="D588" s="5"/>
      <c r="E588" s="5"/>
      <c r="F588" s="5"/>
      <c r="G588" s="5"/>
      <c r="H588" s="5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</row>
    <row r="589" spans="1:75" ht="12.75" customHeight="1">
      <c r="A589" s="5"/>
      <c r="B589" s="5"/>
      <c r="C589" s="5"/>
      <c r="D589" s="5"/>
      <c r="E589" s="5"/>
      <c r="F589" s="5"/>
      <c r="G589" s="5"/>
      <c r="H589" s="5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</row>
    <row r="590" spans="1:75" ht="12.75" customHeight="1">
      <c r="A590" s="5"/>
      <c r="B590" s="5"/>
      <c r="C590" s="5"/>
      <c r="D590" s="5"/>
      <c r="E590" s="5"/>
      <c r="F590" s="5"/>
      <c r="G590" s="5"/>
      <c r="H590" s="5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</row>
    <row r="591" spans="1:75" ht="12.75" customHeight="1">
      <c r="A591" s="5"/>
      <c r="B591" s="5"/>
      <c r="C591" s="5"/>
      <c r="D591" s="5"/>
      <c r="E591" s="5"/>
      <c r="F591" s="5"/>
      <c r="G591" s="5"/>
      <c r="H591" s="5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</row>
    <row r="592" spans="1:75" ht="12.75" customHeight="1">
      <c r="A592" s="5"/>
      <c r="B592" s="5"/>
      <c r="C592" s="5"/>
      <c r="D592" s="5"/>
      <c r="E592" s="5"/>
      <c r="F592" s="5"/>
      <c r="G592" s="5"/>
      <c r="H592" s="5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</row>
    <row r="593" spans="1:75" ht="12.75" customHeight="1">
      <c r="A593" s="5"/>
      <c r="B593" s="5"/>
      <c r="C593" s="5"/>
      <c r="D593" s="5"/>
      <c r="E593" s="5"/>
      <c r="F593" s="5"/>
      <c r="G593" s="5"/>
      <c r="H593" s="5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</row>
    <row r="594" spans="1:75" ht="12.75" customHeight="1">
      <c r="A594" s="5"/>
      <c r="B594" s="5"/>
      <c r="C594" s="5"/>
      <c r="D594" s="5"/>
      <c r="E594" s="5"/>
      <c r="F594" s="5"/>
      <c r="G594" s="5"/>
      <c r="H594" s="5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</row>
    <row r="595" spans="1:75" ht="12.75" customHeight="1">
      <c r="A595" s="5"/>
      <c r="B595" s="5"/>
      <c r="C595" s="5"/>
      <c r="D595" s="5"/>
      <c r="E595" s="5"/>
      <c r="F595" s="5"/>
      <c r="G595" s="5"/>
      <c r="H595" s="5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</row>
    <row r="596" spans="1:75" ht="12.75" customHeight="1">
      <c r="A596" s="5"/>
      <c r="B596" s="5"/>
      <c r="C596" s="5"/>
      <c r="D596" s="5"/>
      <c r="E596" s="5"/>
      <c r="F596" s="5"/>
      <c r="G596" s="5"/>
      <c r="H596" s="5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</row>
    <row r="597" spans="1:75" ht="12.75" customHeight="1">
      <c r="A597" s="5"/>
      <c r="B597" s="5"/>
      <c r="C597" s="5"/>
      <c r="D597" s="5"/>
      <c r="E597" s="5"/>
      <c r="F597" s="5"/>
      <c r="G597" s="5"/>
      <c r="H597" s="5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</row>
    <row r="598" spans="1:75" ht="12.75" customHeight="1">
      <c r="A598" s="5"/>
      <c r="B598" s="5"/>
      <c r="C598" s="5"/>
      <c r="D598" s="5"/>
      <c r="E598" s="5"/>
      <c r="F598" s="5"/>
      <c r="G598" s="5"/>
      <c r="H598" s="5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</row>
    <row r="599" spans="1:75" ht="12.75" customHeight="1">
      <c r="A599" s="5"/>
      <c r="B599" s="5"/>
      <c r="C599" s="5"/>
      <c r="D599" s="5"/>
      <c r="E599" s="5"/>
      <c r="F599" s="5"/>
      <c r="G599" s="5"/>
      <c r="H599" s="5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</row>
    <row r="600" spans="1:75" ht="12.75" customHeight="1">
      <c r="A600" s="5"/>
      <c r="B600" s="5"/>
      <c r="C600" s="5"/>
      <c r="D600" s="5"/>
      <c r="E600" s="5"/>
      <c r="F600" s="5"/>
      <c r="G600" s="5"/>
      <c r="H600" s="5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</row>
    <row r="601" spans="1:75" ht="12.75" customHeight="1">
      <c r="A601" s="5"/>
      <c r="B601" s="5"/>
      <c r="C601" s="5"/>
      <c r="D601" s="5"/>
      <c r="E601" s="5"/>
      <c r="F601" s="5"/>
      <c r="G601" s="5"/>
      <c r="H601" s="5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</row>
    <row r="602" spans="1:75" ht="12.75" customHeight="1">
      <c r="A602" s="5"/>
      <c r="B602" s="5"/>
      <c r="C602" s="5"/>
      <c r="D602" s="5"/>
      <c r="E602" s="5"/>
      <c r="F602" s="5"/>
      <c r="G602" s="5"/>
      <c r="H602" s="5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</row>
    <row r="603" spans="1:75" ht="12.75" customHeight="1">
      <c r="A603" s="5"/>
      <c r="B603" s="5"/>
      <c r="C603" s="5"/>
      <c r="D603" s="5"/>
      <c r="E603" s="5"/>
      <c r="F603" s="5"/>
      <c r="G603" s="5"/>
      <c r="H603" s="5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</row>
    <row r="604" spans="1:75" ht="12.75" customHeight="1">
      <c r="A604" s="5"/>
      <c r="B604" s="5"/>
      <c r="C604" s="5"/>
      <c r="D604" s="5"/>
      <c r="E604" s="5"/>
      <c r="F604" s="5"/>
      <c r="G604" s="5"/>
      <c r="H604" s="5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</row>
    <row r="605" spans="1:75" ht="12.75" customHeight="1">
      <c r="A605" s="5"/>
      <c r="B605" s="5"/>
      <c r="C605" s="5"/>
      <c r="D605" s="5"/>
      <c r="E605" s="5"/>
      <c r="F605" s="5"/>
      <c r="G605" s="5"/>
      <c r="H605" s="5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</row>
    <row r="606" spans="1:75" ht="12.75" customHeight="1">
      <c r="A606" s="5"/>
      <c r="B606" s="5"/>
      <c r="C606" s="5"/>
      <c r="D606" s="5"/>
      <c r="E606" s="5"/>
      <c r="F606" s="5"/>
      <c r="G606" s="5"/>
      <c r="H606" s="5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</row>
    <row r="607" spans="1:75" ht="12.75" customHeight="1">
      <c r="A607" s="5"/>
      <c r="B607" s="5"/>
      <c r="C607" s="5"/>
      <c r="D607" s="5"/>
      <c r="E607" s="5"/>
      <c r="F607" s="5"/>
      <c r="G607" s="5"/>
      <c r="H607" s="5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</row>
    <row r="608" spans="1:75" ht="12.75" customHeight="1">
      <c r="A608" s="5"/>
      <c r="B608" s="5"/>
      <c r="C608" s="5"/>
      <c r="D608" s="5"/>
      <c r="E608" s="5"/>
      <c r="F608" s="5"/>
      <c r="G608" s="5"/>
      <c r="H608" s="5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</row>
    <row r="609" spans="1:75" ht="12.75" customHeight="1">
      <c r="A609" s="5"/>
      <c r="B609" s="5"/>
      <c r="C609" s="5"/>
      <c r="D609" s="5"/>
      <c r="E609" s="5"/>
      <c r="F609" s="5"/>
      <c r="G609" s="5"/>
      <c r="H609" s="5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</row>
    <row r="610" spans="1:75" ht="12.75" customHeight="1">
      <c r="A610" s="5"/>
      <c r="B610" s="5"/>
      <c r="C610" s="5"/>
      <c r="D610" s="5"/>
      <c r="E610" s="5"/>
      <c r="F610" s="5"/>
      <c r="G610" s="5"/>
      <c r="H610" s="5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</row>
    <row r="611" spans="1:75" ht="12.75" customHeight="1">
      <c r="A611" s="5"/>
      <c r="B611" s="5"/>
      <c r="C611" s="5"/>
      <c r="D611" s="5"/>
      <c r="E611" s="5"/>
      <c r="F611" s="5"/>
      <c r="G611" s="5"/>
      <c r="H611" s="5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</row>
    <row r="612" spans="1:75" ht="12.75" customHeight="1">
      <c r="A612" s="5"/>
      <c r="B612" s="5"/>
      <c r="C612" s="5"/>
      <c r="D612" s="5"/>
      <c r="E612" s="5"/>
      <c r="F612" s="5"/>
      <c r="G612" s="5"/>
      <c r="H612" s="5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</row>
    <row r="613" spans="1:75" ht="12.75" customHeight="1">
      <c r="A613" s="5"/>
      <c r="B613" s="5"/>
      <c r="C613" s="5"/>
      <c r="D613" s="5"/>
      <c r="E613" s="5"/>
      <c r="F613" s="5"/>
      <c r="G613" s="5"/>
      <c r="H613" s="5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</row>
    <row r="614" spans="1:75" ht="12.75" customHeight="1">
      <c r="A614" s="5"/>
      <c r="B614" s="5"/>
      <c r="C614" s="5"/>
      <c r="D614" s="5"/>
      <c r="E614" s="5"/>
      <c r="F614" s="5"/>
      <c r="G614" s="5"/>
      <c r="H614" s="5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</row>
    <row r="615" spans="1:75" ht="12.75" customHeight="1">
      <c r="A615" s="5"/>
      <c r="B615" s="5"/>
      <c r="C615" s="5"/>
      <c r="D615" s="5"/>
      <c r="E615" s="5"/>
      <c r="F615" s="5"/>
      <c r="G615" s="5"/>
      <c r="H615" s="5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</row>
    <row r="616" spans="1:75" ht="12.75" customHeight="1">
      <c r="A616" s="5"/>
      <c r="B616" s="5"/>
      <c r="C616" s="5"/>
      <c r="D616" s="5"/>
      <c r="E616" s="5"/>
      <c r="F616" s="5"/>
      <c r="G616" s="5"/>
      <c r="H616" s="5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</row>
    <row r="617" spans="1:75" ht="12.75" customHeight="1">
      <c r="A617" s="5"/>
      <c r="B617" s="5"/>
      <c r="C617" s="5"/>
      <c r="D617" s="5"/>
      <c r="E617" s="5"/>
      <c r="F617" s="5"/>
      <c r="G617" s="5"/>
      <c r="H617" s="5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</row>
    <row r="618" spans="1:75" ht="12.75" customHeight="1">
      <c r="A618" s="5"/>
      <c r="B618" s="5"/>
      <c r="C618" s="5"/>
      <c r="D618" s="5"/>
      <c r="E618" s="5"/>
      <c r="F618" s="5"/>
      <c r="G618" s="5"/>
      <c r="H618" s="5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</row>
    <row r="619" spans="1:75" ht="12.75" customHeight="1">
      <c r="A619" s="5"/>
      <c r="B619" s="5"/>
      <c r="C619" s="5"/>
      <c r="D619" s="5"/>
      <c r="E619" s="5"/>
      <c r="F619" s="5"/>
      <c r="G619" s="5"/>
      <c r="H619" s="5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</row>
    <row r="620" spans="1:75" ht="12.75" customHeight="1">
      <c r="A620" s="5"/>
      <c r="B620" s="5"/>
      <c r="C620" s="5"/>
      <c r="D620" s="5"/>
      <c r="E620" s="5"/>
      <c r="F620" s="5"/>
      <c r="G620" s="5"/>
      <c r="H620" s="5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</row>
    <row r="621" spans="1:75" ht="12.75" customHeight="1">
      <c r="A621" s="5"/>
      <c r="B621" s="5"/>
      <c r="C621" s="5"/>
      <c r="D621" s="5"/>
      <c r="E621" s="5"/>
      <c r="F621" s="5"/>
      <c r="G621" s="5"/>
      <c r="H621" s="5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</row>
    <row r="622" spans="1:75" ht="12.75" customHeight="1">
      <c r="A622" s="5"/>
      <c r="B622" s="5"/>
      <c r="C622" s="5"/>
      <c r="D622" s="5"/>
      <c r="E622" s="5"/>
      <c r="F622" s="5"/>
      <c r="G622" s="5"/>
      <c r="H622" s="5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</row>
    <row r="623" spans="1:75" ht="12.75" customHeight="1">
      <c r="A623" s="5"/>
      <c r="B623" s="5"/>
      <c r="C623" s="5"/>
      <c r="D623" s="5"/>
      <c r="E623" s="5"/>
      <c r="F623" s="5"/>
      <c r="G623" s="5"/>
      <c r="H623" s="5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</row>
    <row r="624" spans="1:75" ht="12.75" customHeight="1">
      <c r="A624" s="5"/>
      <c r="B624" s="5"/>
      <c r="C624" s="5"/>
      <c r="D624" s="5"/>
      <c r="E624" s="5"/>
      <c r="F624" s="5"/>
      <c r="G624" s="5"/>
      <c r="H624" s="5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</row>
    <row r="625" spans="1:75" ht="12.75" customHeight="1">
      <c r="A625" s="5"/>
      <c r="B625" s="5"/>
      <c r="C625" s="5"/>
      <c r="D625" s="5"/>
      <c r="E625" s="5"/>
      <c r="F625" s="5"/>
      <c r="G625" s="5"/>
      <c r="H625" s="5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</row>
    <row r="626" spans="1:75" ht="12.75" customHeight="1">
      <c r="A626" s="5"/>
      <c r="B626" s="5"/>
      <c r="C626" s="5"/>
      <c r="D626" s="5"/>
      <c r="E626" s="5"/>
      <c r="F626" s="5"/>
      <c r="G626" s="5"/>
      <c r="H626" s="5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</row>
    <row r="627" spans="1:75" ht="12.75" customHeight="1">
      <c r="A627" s="5"/>
      <c r="B627" s="5"/>
      <c r="C627" s="5"/>
      <c r="D627" s="5"/>
      <c r="E627" s="5"/>
      <c r="F627" s="5"/>
      <c r="G627" s="5"/>
      <c r="H627" s="5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</row>
    <row r="628" spans="1:75" ht="12.75" customHeight="1">
      <c r="A628" s="5"/>
      <c r="B628" s="5"/>
      <c r="C628" s="5"/>
      <c r="D628" s="5"/>
      <c r="E628" s="5"/>
      <c r="F628" s="5"/>
      <c r="G628" s="5"/>
      <c r="H628" s="5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</row>
    <row r="629" spans="1:75" ht="12.75" customHeight="1">
      <c r="A629" s="5"/>
      <c r="B629" s="5"/>
      <c r="C629" s="5"/>
      <c r="D629" s="5"/>
      <c r="E629" s="5"/>
      <c r="F629" s="5"/>
      <c r="G629" s="5"/>
      <c r="H629" s="5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</row>
    <row r="630" spans="1:75" ht="12.75" customHeight="1">
      <c r="A630" s="5"/>
      <c r="B630" s="5"/>
      <c r="C630" s="5"/>
      <c r="D630" s="5"/>
      <c r="E630" s="5"/>
      <c r="F630" s="5"/>
      <c r="G630" s="5"/>
      <c r="H630" s="5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</row>
    <row r="631" spans="1:75" ht="12.75" customHeight="1">
      <c r="A631" s="5"/>
      <c r="B631" s="5"/>
      <c r="C631" s="5"/>
      <c r="D631" s="5"/>
      <c r="E631" s="5"/>
      <c r="F631" s="5"/>
      <c r="G631" s="5"/>
      <c r="H631" s="5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</row>
    <row r="632" spans="1:75" ht="12.75" customHeight="1">
      <c r="A632" s="5"/>
      <c r="B632" s="5"/>
      <c r="C632" s="5"/>
      <c r="D632" s="5"/>
      <c r="E632" s="5"/>
      <c r="F632" s="5"/>
      <c r="G632" s="5"/>
      <c r="H632" s="5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</row>
    <row r="633" spans="1:75" ht="12.75" customHeight="1">
      <c r="A633" s="5"/>
      <c r="B633" s="5"/>
      <c r="C633" s="5"/>
      <c r="D633" s="5"/>
      <c r="E633" s="5"/>
      <c r="F633" s="5"/>
      <c r="G633" s="5"/>
      <c r="H633" s="5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</row>
    <row r="634" spans="1:75" ht="12.75" customHeight="1">
      <c r="A634" s="5"/>
      <c r="B634" s="5"/>
      <c r="C634" s="5"/>
      <c r="D634" s="5"/>
      <c r="E634" s="5"/>
      <c r="F634" s="5"/>
      <c r="G634" s="5"/>
      <c r="H634" s="5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</row>
    <row r="635" spans="1:75" ht="12.75" customHeight="1">
      <c r="A635" s="5"/>
      <c r="B635" s="5"/>
      <c r="C635" s="5"/>
      <c r="D635" s="5"/>
      <c r="E635" s="5"/>
      <c r="F635" s="5"/>
      <c r="G635" s="5"/>
      <c r="H635" s="5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</row>
    <row r="636" spans="1:75" ht="12.75" customHeight="1">
      <c r="A636" s="5"/>
      <c r="B636" s="5"/>
      <c r="C636" s="5"/>
      <c r="D636" s="5"/>
      <c r="E636" s="5"/>
      <c r="F636" s="5"/>
      <c r="G636" s="5"/>
      <c r="H636" s="5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</row>
    <row r="637" spans="1:75" ht="12.75" customHeight="1">
      <c r="A637" s="5"/>
      <c r="B637" s="5"/>
      <c r="C637" s="5"/>
      <c r="D637" s="5"/>
      <c r="E637" s="5"/>
      <c r="F637" s="5"/>
      <c r="G637" s="5"/>
      <c r="H637" s="5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</row>
    <row r="638" spans="1:75" ht="12.75" customHeight="1">
      <c r="A638" s="5"/>
      <c r="B638" s="5"/>
      <c r="C638" s="5"/>
      <c r="D638" s="5"/>
      <c r="E638" s="5"/>
      <c r="F638" s="5"/>
      <c r="G638" s="5"/>
      <c r="H638" s="5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</row>
    <row r="639" spans="1:75" ht="12.75" customHeight="1">
      <c r="A639" s="5"/>
      <c r="B639" s="5"/>
      <c r="C639" s="5"/>
      <c r="D639" s="5"/>
      <c r="E639" s="5"/>
      <c r="F639" s="5"/>
      <c r="G639" s="5"/>
      <c r="H639" s="5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</row>
    <row r="640" spans="1:75" ht="12.75" customHeight="1">
      <c r="A640" s="5"/>
      <c r="B640" s="5"/>
      <c r="C640" s="5"/>
      <c r="D640" s="5"/>
      <c r="E640" s="5"/>
      <c r="F640" s="5"/>
      <c r="G640" s="5"/>
      <c r="H640" s="5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</row>
    <row r="641" spans="1:75" ht="12.75" customHeight="1">
      <c r="A641" s="5"/>
      <c r="B641" s="5"/>
      <c r="C641" s="5"/>
      <c r="D641" s="5"/>
      <c r="E641" s="5"/>
      <c r="F641" s="5"/>
      <c r="G641" s="5"/>
      <c r="H641" s="5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</row>
    <row r="642" spans="1:75" ht="12.75" customHeight="1">
      <c r="A642" s="5"/>
      <c r="B642" s="5"/>
      <c r="C642" s="5"/>
      <c r="D642" s="5"/>
      <c r="E642" s="5"/>
      <c r="F642" s="5"/>
      <c r="G642" s="5"/>
      <c r="H642" s="5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</row>
    <row r="643" spans="1:75" ht="12.75" customHeight="1">
      <c r="A643" s="5"/>
      <c r="B643" s="5"/>
      <c r="C643" s="5"/>
      <c r="D643" s="5"/>
      <c r="E643" s="5"/>
      <c r="F643" s="5"/>
      <c r="G643" s="5"/>
      <c r="H643" s="5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</row>
    <row r="644" spans="1:75" ht="12.75" customHeight="1">
      <c r="A644" s="5"/>
      <c r="B644" s="5"/>
      <c r="C644" s="5"/>
      <c r="D644" s="5"/>
      <c r="E644" s="5"/>
      <c r="F644" s="5"/>
      <c r="G644" s="5"/>
      <c r="H644" s="5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</row>
    <row r="645" spans="1:75" ht="12.75" customHeight="1">
      <c r="A645" s="5"/>
      <c r="B645" s="5"/>
      <c r="C645" s="5"/>
      <c r="D645" s="5"/>
      <c r="E645" s="5"/>
      <c r="F645" s="5"/>
      <c r="G645" s="5"/>
      <c r="H645" s="5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</row>
    <row r="646" spans="1:75" ht="12.75" customHeight="1">
      <c r="A646" s="5"/>
      <c r="B646" s="5"/>
      <c r="C646" s="5"/>
      <c r="D646" s="5"/>
      <c r="E646" s="5"/>
      <c r="F646" s="5"/>
      <c r="G646" s="5"/>
      <c r="H646" s="5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</row>
    <row r="647" spans="1:75" ht="12.75" customHeight="1">
      <c r="A647" s="5"/>
      <c r="B647" s="5"/>
      <c r="C647" s="5"/>
      <c r="D647" s="5"/>
      <c r="E647" s="5"/>
      <c r="F647" s="5"/>
      <c r="G647" s="5"/>
      <c r="H647" s="5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</row>
    <row r="648" spans="1:75" ht="12.75" customHeight="1">
      <c r="A648" s="5"/>
      <c r="B648" s="5"/>
      <c r="C648" s="5"/>
      <c r="D648" s="5"/>
      <c r="E648" s="5"/>
      <c r="F648" s="5"/>
      <c r="G648" s="5"/>
      <c r="H648" s="5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</row>
    <row r="649" spans="1:75" ht="12.75" customHeight="1">
      <c r="A649" s="5"/>
      <c r="B649" s="5"/>
      <c r="C649" s="5"/>
      <c r="D649" s="5"/>
      <c r="E649" s="5"/>
      <c r="F649" s="5"/>
      <c r="G649" s="5"/>
      <c r="H649" s="5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</row>
    <row r="650" spans="1:75" ht="12.75" customHeight="1">
      <c r="A650" s="5"/>
      <c r="B650" s="5"/>
      <c r="C650" s="5"/>
      <c r="D650" s="5"/>
      <c r="E650" s="5"/>
      <c r="F650" s="5"/>
      <c r="G650" s="5"/>
      <c r="H650" s="5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</row>
    <row r="651" spans="1:75" ht="12.75" customHeight="1">
      <c r="A651" s="5"/>
      <c r="B651" s="5"/>
      <c r="C651" s="5"/>
      <c r="D651" s="5"/>
      <c r="E651" s="5"/>
      <c r="F651" s="5"/>
      <c r="G651" s="5"/>
      <c r="H651" s="5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</row>
    <row r="652" spans="1:75" ht="12.75" customHeight="1">
      <c r="A652" s="5"/>
      <c r="B652" s="5"/>
      <c r="C652" s="5"/>
      <c r="D652" s="5"/>
      <c r="E652" s="5"/>
      <c r="F652" s="5"/>
      <c r="G652" s="5"/>
      <c r="H652" s="5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</row>
    <row r="653" spans="1:75" ht="12.75" customHeight="1">
      <c r="A653" s="5"/>
      <c r="B653" s="5"/>
      <c r="C653" s="5"/>
      <c r="D653" s="5"/>
      <c r="E653" s="5"/>
      <c r="F653" s="5"/>
      <c r="G653" s="5"/>
      <c r="H653" s="5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</row>
    <row r="654" spans="1:75" ht="12.75" customHeight="1">
      <c r="A654" s="5"/>
      <c r="B654" s="5"/>
      <c r="C654" s="5"/>
      <c r="D654" s="5"/>
      <c r="E654" s="5"/>
      <c r="F654" s="5"/>
      <c r="G654" s="5"/>
      <c r="H654" s="5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</row>
    <row r="655" spans="1:75" ht="12.75" customHeight="1">
      <c r="A655" s="5"/>
      <c r="B655" s="5"/>
      <c r="C655" s="5"/>
      <c r="D655" s="5"/>
      <c r="E655" s="5"/>
      <c r="F655" s="5"/>
      <c r="G655" s="5"/>
      <c r="H655" s="5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</row>
    <row r="656" spans="1:75" ht="12.75" customHeight="1">
      <c r="A656" s="5"/>
      <c r="B656" s="5"/>
      <c r="C656" s="5"/>
      <c r="D656" s="5"/>
      <c r="E656" s="5"/>
      <c r="F656" s="5"/>
      <c r="G656" s="5"/>
      <c r="H656" s="5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</row>
    <row r="657" spans="1:75" ht="12.75" customHeight="1">
      <c r="A657" s="5"/>
      <c r="B657" s="5"/>
      <c r="C657" s="5"/>
      <c r="D657" s="5"/>
      <c r="E657" s="5"/>
      <c r="F657" s="5"/>
      <c r="G657" s="5"/>
      <c r="H657" s="5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</row>
    <row r="658" spans="1:75" ht="12.75" customHeight="1">
      <c r="A658" s="5"/>
      <c r="B658" s="5"/>
      <c r="C658" s="5"/>
      <c r="D658" s="5"/>
      <c r="E658" s="5"/>
      <c r="F658" s="5"/>
      <c r="G658" s="5"/>
      <c r="H658" s="5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</row>
    <row r="659" spans="1:75" ht="12.75" customHeight="1">
      <c r="A659" s="5"/>
      <c r="B659" s="5"/>
      <c r="C659" s="5"/>
      <c r="D659" s="5"/>
      <c r="E659" s="5"/>
      <c r="F659" s="5"/>
      <c r="G659" s="5"/>
      <c r="H659" s="5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</row>
    <row r="660" spans="1:75" ht="12.75" customHeight="1">
      <c r="A660" s="5"/>
      <c r="B660" s="5"/>
      <c r="C660" s="5"/>
      <c r="D660" s="5"/>
      <c r="E660" s="5"/>
      <c r="F660" s="5"/>
      <c r="G660" s="5"/>
      <c r="H660" s="5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</row>
    <row r="661" spans="1:75" ht="12.75" customHeight="1">
      <c r="A661" s="5"/>
      <c r="B661" s="5"/>
      <c r="C661" s="5"/>
      <c r="D661" s="5"/>
      <c r="E661" s="5"/>
      <c r="F661" s="5"/>
      <c r="G661" s="5"/>
      <c r="H661" s="5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</row>
    <row r="662" spans="1:75" ht="12.75" customHeight="1">
      <c r="A662" s="5"/>
      <c r="B662" s="5"/>
      <c r="C662" s="5"/>
      <c r="D662" s="5"/>
      <c r="E662" s="5"/>
      <c r="F662" s="5"/>
      <c r="G662" s="5"/>
      <c r="H662" s="5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</row>
    <row r="663" spans="1:75" ht="12.75" customHeight="1">
      <c r="A663" s="5"/>
      <c r="B663" s="5"/>
      <c r="C663" s="5"/>
      <c r="D663" s="5"/>
      <c r="E663" s="5"/>
      <c r="F663" s="5"/>
      <c r="G663" s="5"/>
      <c r="H663" s="5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</row>
    <row r="664" spans="1:75" ht="12.75" customHeight="1">
      <c r="A664" s="5"/>
      <c r="B664" s="5"/>
      <c r="C664" s="5"/>
      <c r="D664" s="5"/>
      <c r="E664" s="5"/>
      <c r="F664" s="5"/>
      <c r="G664" s="5"/>
      <c r="H664" s="5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</row>
    <row r="665" spans="1:75" ht="12.75" customHeight="1">
      <c r="A665" s="5"/>
      <c r="B665" s="5"/>
      <c r="C665" s="5"/>
      <c r="D665" s="5"/>
      <c r="E665" s="5"/>
      <c r="F665" s="5"/>
      <c r="G665" s="5"/>
      <c r="H665" s="5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</row>
    <row r="666" spans="1:75" ht="12.75" customHeight="1">
      <c r="A666" s="5"/>
      <c r="B666" s="5"/>
      <c r="C666" s="5"/>
      <c r="D666" s="5"/>
      <c r="E666" s="5"/>
      <c r="F666" s="5"/>
      <c r="G666" s="5"/>
      <c r="H666" s="5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</row>
    <row r="667" spans="1:75" ht="12.75" customHeight="1">
      <c r="A667" s="5"/>
      <c r="B667" s="5"/>
      <c r="C667" s="5"/>
      <c r="D667" s="5"/>
      <c r="E667" s="5"/>
      <c r="F667" s="5"/>
      <c r="G667" s="5"/>
      <c r="H667" s="5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</row>
    <row r="668" spans="1:75" ht="12.75" customHeight="1">
      <c r="A668" s="5"/>
      <c r="B668" s="5"/>
      <c r="C668" s="5"/>
      <c r="D668" s="5"/>
      <c r="E668" s="5"/>
      <c r="F668" s="5"/>
      <c r="G668" s="5"/>
      <c r="H668" s="5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</row>
    <row r="669" spans="1:75" ht="12.75" customHeight="1">
      <c r="A669" s="5"/>
      <c r="B669" s="5"/>
      <c r="C669" s="5"/>
      <c r="D669" s="5"/>
      <c r="E669" s="5"/>
      <c r="F669" s="5"/>
      <c r="G669" s="5"/>
      <c r="H669" s="5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</row>
    <row r="670" spans="1:75" ht="12.75" customHeight="1">
      <c r="A670" s="5"/>
      <c r="B670" s="5"/>
      <c r="C670" s="5"/>
      <c r="D670" s="5"/>
      <c r="E670" s="5"/>
      <c r="F670" s="5"/>
      <c r="G670" s="5"/>
      <c r="H670" s="5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</row>
    <row r="671" spans="1:75" ht="12.75" customHeight="1">
      <c r="A671" s="5"/>
      <c r="B671" s="5"/>
      <c r="C671" s="5"/>
      <c r="D671" s="5"/>
      <c r="E671" s="5"/>
      <c r="F671" s="5"/>
      <c r="G671" s="5"/>
      <c r="H671" s="5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</row>
    <row r="672" spans="1:75" ht="12.75" customHeight="1">
      <c r="A672" s="5"/>
      <c r="B672" s="5"/>
      <c r="C672" s="5"/>
      <c r="D672" s="5"/>
      <c r="E672" s="5"/>
      <c r="F672" s="5"/>
      <c r="G672" s="5"/>
      <c r="H672" s="5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</row>
    <row r="673" spans="1:75" ht="12.75" customHeight="1">
      <c r="A673" s="5"/>
      <c r="B673" s="5"/>
      <c r="C673" s="5"/>
      <c r="D673" s="5"/>
      <c r="E673" s="5"/>
      <c r="F673" s="5"/>
      <c r="G673" s="5"/>
      <c r="H673" s="5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</row>
    <row r="674" spans="1:75" ht="12.75" customHeight="1">
      <c r="A674" s="5"/>
      <c r="B674" s="5"/>
      <c r="C674" s="5"/>
      <c r="D674" s="5"/>
      <c r="E674" s="5"/>
      <c r="F674" s="5"/>
      <c r="G674" s="5"/>
      <c r="H674" s="5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</row>
    <row r="675" spans="1:75" ht="12.75" customHeight="1">
      <c r="A675" s="5"/>
      <c r="B675" s="5"/>
      <c r="C675" s="5"/>
      <c r="D675" s="5"/>
      <c r="E675" s="5"/>
      <c r="F675" s="5"/>
      <c r="G675" s="5"/>
      <c r="H675" s="5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</row>
    <row r="676" spans="1:75" ht="12.75" customHeight="1">
      <c r="A676" s="5"/>
      <c r="B676" s="5"/>
      <c r="C676" s="5"/>
      <c r="D676" s="5"/>
      <c r="E676" s="5"/>
      <c r="F676" s="5"/>
      <c r="G676" s="5"/>
      <c r="H676" s="5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</row>
    <row r="677" spans="1:75" ht="12.75" customHeight="1">
      <c r="A677" s="5"/>
      <c r="B677" s="5"/>
      <c r="C677" s="5"/>
      <c r="D677" s="5"/>
      <c r="E677" s="5"/>
      <c r="F677" s="5"/>
      <c r="G677" s="5"/>
      <c r="H677" s="5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</row>
    <row r="678" spans="1:75" ht="12.75" customHeight="1">
      <c r="A678" s="5"/>
      <c r="B678" s="5"/>
      <c r="C678" s="5"/>
      <c r="D678" s="5"/>
      <c r="E678" s="5"/>
      <c r="F678" s="5"/>
      <c r="G678" s="5"/>
      <c r="H678" s="5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</row>
    <row r="679" spans="1:75" ht="12.75" customHeight="1">
      <c r="A679" s="5"/>
      <c r="B679" s="5"/>
      <c r="C679" s="5"/>
      <c r="D679" s="5"/>
      <c r="E679" s="5"/>
      <c r="F679" s="5"/>
      <c r="G679" s="5"/>
      <c r="H679" s="5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</row>
    <row r="680" spans="1:75" ht="12.75" customHeight="1">
      <c r="A680" s="5"/>
      <c r="B680" s="5"/>
      <c r="C680" s="5"/>
      <c r="D680" s="5"/>
      <c r="E680" s="5"/>
      <c r="F680" s="5"/>
      <c r="G680" s="5"/>
      <c r="H680" s="5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</row>
    <row r="681" spans="1:75" ht="12.75" customHeight="1">
      <c r="A681" s="5"/>
      <c r="B681" s="5"/>
      <c r="C681" s="5"/>
      <c r="D681" s="5"/>
      <c r="E681" s="5"/>
      <c r="F681" s="5"/>
      <c r="G681" s="5"/>
      <c r="H681" s="5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</row>
    <row r="682" spans="1:75" ht="12.75" customHeight="1">
      <c r="A682" s="5"/>
      <c r="B682" s="5"/>
      <c r="C682" s="5"/>
      <c r="D682" s="5"/>
      <c r="E682" s="5"/>
      <c r="F682" s="5"/>
      <c r="G682" s="5"/>
      <c r="H682" s="5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</row>
    <row r="683" spans="1:75" ht="12.75" customHeight="1">
      <c r="A683" s="5"/>
      <c r="B683" s="5"/>
      <c r="C683" s="5"/>
      <c r="D683" s="5"/>
      <c r="E683" s="5"/>
      <c r="F683" s="5"/>
      <c r="G683" s="5"/>
      <c r="H683" s="5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</row>
    <row r="684" spans="1:75" ht="12.75" customHeight="1">
      <c r="A684" s="5"/>
      <c r="B684" s="5"/>
      <c r="C684" s="5"/>
      <c r="D684" s="5"/>
      <c r="E684" s="5"/>
      <c r="F684" s="5"/>
      <c r="G684" s="5"/>
      <c r="H684" s="5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</row>
    <row r="685" spans="1:75" ht="12.75" customHeight="1">
      <c r="A685" s="5"/>
      <c r="B685" s="5"/>
      <c r="C685" s="5"/>
      <c r="D685" s="5"/>
      <c r="E685" s="5"/>
      <c r="F685" s="5"/>
      <c r="G685" s="5"/>
      <c r="H685" s="5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</row>
    <row r="686" spans="1:75" ht="12.75" customHeight="1">
      <c r="A686" s="5"/>
      <c r="B686" s="5"/>
      <c r="C686" s="5"/>
      <c r="D686" s="5"/>
      <c r="E686" s="5"/>
      <c r="F686" s="5"/>
      <c r="G686" s="5"/>
      <c r="H686" s="5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</row>
    <row r="687" spans="1:75" ht="12.75" customHeight="1">
      <c r="A687" s="5"/>
      <c r="B687" s="5"/>
      <c r="C687" s="5"/>
      <c r="D687" s="5"/>
      <c r="E687" s="5"/>
      <c r="F687" s="5"/>
      <c r="G687" s="5"/>
      <c r="H687" s="5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</row>
    <row r="688" spans="1:75" ht="12.75" customHeight="1">
      <c r="A688" s="5"/>
      <c r="B688" s="5"/>
      <c r="C688" s="5"/>
      <c r="D688" s="5"/>
      <c r="E688" s="5"/>
      <c r="F688" s="5"/>
      <c r="G688" s="5"/>
      <c r="H688" s="5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</row>
    <row r="689" spans="1:75" ht="12.75" customHeight="1">
      <c r="A689" s="5"/>
      <c r="B689" s="5"/>
      <c r="C689" s="5"/>
      <c r="D689" s="5"/>
      <c r="E689" s="5"/>
      <c r="F689" s="5"/>
      <c r="G689" s="5"/>
      <c r="H689" s="5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</row>
    <row r="690" spans="1:75" ht="12.75" customHeight="1">
      <c r="A690" s="5"/>
      <c r="B690" s="5"/>
      <c r="C690" s="5"/>
      <c r="D690" s="5"/>
      <c r="E690" s="5"/>
      <c r="F690" s="5"/>
      <c r="G690" s="5"/>
      <c r="H690" s="5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</row>
    <row r="691" spans="1:75" ht="12.75" customHeight="1">
      <c r="A691" s="5"/>
      <c r="B691" s="5"/>
      <c r="C691" s="5"/>
      <c r="D691" s="5"/>
      <c r="E691" s="5"/>
      <c r="F691" s="5"/>
      <c r="G691" s="5"/>
      <c r="H691" s="5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</row>
    <row r="692" spans="1:75" ht="12.75" customHeight="1">
      <c r="A692" s="5"/>
      <c r="B692" s="5"/>
      <c r="C692" s="5"/>
      <c r="D692" s="5"/>
      <c r="E692" s="5"/>
      <c r="F692" s="5"/>
      <c r="G692" s="5"/>
      <c r="H692" s="5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</row>
    <row r="693" spans="1:75" ht="12.75" customHeight="1">
      <c r="A693" s="5"/>
      <c r="B693" s="5"/>
      <c r="C693" s="5"/>
      <c r="D693" s="5"/>
      <c r="E693" s="5"/>
      <c r="F693" s="5"/>
      <c r="G693" s="5"/>
      <c r="H693" s="5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</row>
    <row r="694" spans="1:75" ht="12.75" customHeight="1">
      <c r="A694" s="5"/>
      <c r="B694" s="5"/>
      <c r="C694" s="5"/>
      <c r="D694" s="5"/>
      <c r="E694" s="5"/>
      <c r="F694" s="5"/>
      <c r="G694" s="5"/>
      <c r="H694" s="5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</row>
    <row r="695" spans="1:75" ht="12.75" customHeight="1">
      <c r="A695" s="5"/>
      <c r="B695" s="5"/>
      <c r="C695" s="5"/>
      <c r="D695" s="5"/>
      <c r="E695" s="5"/>
      <c r="F695" s="5"/>
      <c r="G695" s="5"/>
      <c r="H695" s="5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</row>
    <row r="696" spans="1:75" ht="12.75" customHeight="1">
      <c r="A696" s="5"/>
      <c r="B696" s="5"/>
      <c r="C696" s="5"/>
      <c r="D696" s="5"/>
      <c r="E696" s="5"/>
      <c r="F696" s="5"/>
      <c r="G696" s="5"/>
      <c r="H696" s="5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</row>
    <row r="697" spans="1:75" ht="12.75" customHeight="1">
      <c r="A697" s="5"/>
      <c r="B697" s="5"/>
      <c r="C697" s="5"/>
      <c r="D697" s="5"/>
      <c r="E697" s="5"/>
      <c r="F697" s="5"/>
      <c r="G697" s="5"/>
      <c r="H697" s="5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</row>
    <row r="698" spans="1:75" ht="12.75" customHeight="1">
      <c r="A698" s="5"/>
      <c r="B698" s="5"/>
      <c r="C698" s="5"/>
      <c r="D698" s="5"/>
      <c r="E698" s="5"/>
      <c r="F698" s="5"/>
      <c r="G698" s="5"/>
      <c r="H698" s="5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</row>
    <row r="699" spans="1:75" ht="12.75" customHeight="1">
      <c r="A699" s="5"/>
      <c r="B699" s="5"/>
      <c r="C699" s="5"/>
      <c r="D699" s="5"/>
      <c r="E699" s="5"/>
      <c r="F699" s="5"/>
      <c r="G699" s="5"/>
      <c r="H699" s="5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</row>
    <row r="700" spans="1:75" ht="12.75" customHeight="1">
      <c r="A700" s="5"/>
      <c r="B700" s="5"/>
      <c r="C700" s="5"/>
      <c r="D700" s="5"/>
      <c r="E700" s="5"/>
      <c r="F700" s="5"/>
      <c r="G700" s="5"/>
      <c r="H700" s="5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</row>
    <row r="701" spans="1:75" ht="12.75" customHeight="1">
      <c r="A701" s="5"/>
      <c r="B701" s="5"/>
      <c r="C701" s="5"/>
      <c r="D701" s="5"/>
      <c r="E701" s="5"/>
      <c r="F701" s="5"/>
      <c r="G701" s="5"/>
      <c r="H701" s="5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</row>
    <row r="702" spans="1:75" ht="12.75" customHeight="1">
      <c r="A702" s="5"/>
      <c r="B702" s="5"/>
      <c r="C702" s="5"/>
      <c r="D702" s="5"/>
      <c r="E702" s="5"/>
      <c r="F702" s="5"/>
      <c r="G702" s="5"/>
      <c r="H702" s="5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</row>
    <row r="703" spans="1:75" ht="12.75" customHeight="1">
      <c r="A703" s="5"/>
      <c r="B703" s="5"/>
      <c r="C703" s="5"/>
      <c r="D703" s="5"/>
      <c r="E703" s="5"/>
      <c r="F703" s="5"/>
      <c r="G703" s="5"/>
      <c r="H703" s="5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</row>
    <row r="704" spans="1:75" ht="12.75" customHeight="1">
      <c r="A704" s="5"/>
      <c r="B704" s="5"/>
      <c r="C704" s="5"/>
      <c r="D704" s="5"/>
      <c r="E704" s="5"/>
      <c r="F704" s="5"/>
      <c r="G704" s="5"/>
      <c r="H704" s="5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</row>
    <row r="705" spans="1:75" ht="12.75" customHeight="1">
      <c r="A705" s="5"/>
      <c r="B705" s="5"/>
      <c r="C705" s="5"/>
      <c r="D705" s="5"/>
      <c r="E705" s="5"/>
      <c r="F705" s="5"/>
      <c r="G705" s="5"/>
      <c r="H705" s="5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</row>
    <row r="706" spans="1:75" ht="12.75" customHeight="1">
      <c r="A706" s="5"/>
      <c r="B706" s="5"/>
      <c r="C706" s="5"/>
      <c r="D706" s="5"/>
      <c r="E706" s="5"/>
      <c r="F706" s="5"/>
      <c r="G706" s="5"/>
      <c r="H706" s="5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</row>
    <row r="707" spans="1:75" ht="12.75" customHeight="1">
      <c r="A707" s="5"/>
      <c r="B707" s="5"/>
      <c r="C707" s="5"/>
      <c r="D707" s="5"/>
      <c r="E707" s="5"/>
      <c r="F707" s="5"/>
      <c r="G707" s="5"/>
      <c r="H707" s="5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</row>
    <row r="708" spans="1:75" ht="12.75" customHeight="1">
      <c r="A708" s="5"/>
      <c r="B708" s="5"/>
      <c r="C708" s="5"/>
      <c r="D708" s="5"/>
      <c r="E708" s="5"/>
      <c r="F708" s="5"/>
      <c r="G708" s="5"/>
      <c r="H708" s="5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</row>
    <row r="709" spans="1:75" ht="12.75" customHeight="1">
      <c r="A709" s="5"/>
      <c r="B709" s="5"/>
      <c r="C709" s="5"/>
      <c r="D709" s="5"/>
      <c r="E709" s="5"/>
      <c r="F709" s="5"/>
      <c r="G709" s="5"/>
      <c r="H709" s="5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</row>
    <row r="710" spans="1:75" ht="12.75" customHeight="1">
      <c r="A710" s="5"/>
      <c r="B710" s="5"/>
      <c r="C710" s="5"/>
      <c r="D710" s="5"/>
      <c r="E710" s="5"/>
      <c r="F710" s="5"/>
      <c r="G710" s="5"/>
      <c r="H710" s="5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</row>
    <row r="711" spans="1:75" ht="12.75" customHeight="1">
      <c r="A711" s="5"/>
      <c r="B711" s="5"/>
      <c r="C711" s="5"/>
      <c r="D711" s="5"/>
      <c r="E711" s="5"/>
      <c r="F711" s="5"/>
      <c r="G711" s="5"/>
      <c r="H711" s="5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</row>
    <row r="712" spans="1:75" ht="12.75" customHeight="1">
      <c r="A712" s="5"/>
      <c r="B712" s="5"/>
      <c r="C712" s="5"/>
      <c r="D712" s="5"/>
      <c r="E712" s="5"/>
      <c r="F712" s="5"/>
      <c r="G712" s="5"/>
      <c r="H712" s="5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</row>
    <row r="713" spans="1:75" ht="12.75" customHeight="1">
      <c r="A713" s="5"/>
      <c r="B713" s="5"/>
      <c r="C713" s="5"/>
      <c r="D713" s="5"/>
      <c r="E713" s="5"/>
      <c r="F713" s="5"/>
      <c r="G713" s="5"/>
      <c r="H713" s="5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</row>
    <row r="714" spans="1:75" ht="12.75" customHeight="1">
      <c r="A714" s="5"/>
      <c r="B714" s="5"/>
      <c r="C714" s="5"/>
      <c r="D714" s="5"/>
      <c r="E714" s="5"/>
      <c r="F714" s="5"/>
      <c r="G714" s="5"/>
      <c r="H714" s="5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</row>
    <row r="715" spans="1:75" ht="12.75" customHeight="1">
      <c r="A715" s="5"/>
      <c r="B715" s="5"/>
      <c r="C715" s="5"/>
      <c r="D715" s="5"/>
      <c r="E715" s="5"/>
      <c r="F715" s="5"/>
      <c r="G715" s="5"/>
      <c r="H715" s="5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</row>
    <row r="716" spans="1:75" ht="12.75" customHeight="1">
      <c r="A716" s="5"/>
      <c r="B716" s="5"/>
      <c r="C716" s="5"/>
      <c r="D716" s="5"/>
      <c r="E716" s="5"/>
      <c r="F716" s="5"/>
      <c r="G716" s="5"/>
      <c r="H716" s="5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</row>
    <row r="717" spans="1:75" ht="12.75" customHeight="1">
      <c r="A717" s="5"/>
      <c r="B717" s="5"/>
      <c r="C717" s="5"/>
      <c r="D717" s="5"/>
      <c r="E717" s="5"/>
      <c r="F717" s="5"/>
      <c r="G717" s="5"/>
      <c r="H717" s="5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</row>
    <row r="718" spans="1:75" ht="12.75" customHeight="1">
      <c r="A718" s="5"/>
      <c r="B718" s="5"/>
      <c r="C718" s="5"/>
      <c r="D718" s="5"/>
      <c r="E718" s="5"/>
      <c r="F718" s="5"/>
      <c r="G718" s="5"/>
      <c r="H718" s="5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</row>
    <row r="719" spans="1:75" ht="12.75" customHeight="1">
      <c r="A719" s="5"/>
      <c r="B719" s="5"/>
      <c r="C719" s="5"/>
      <c r="D719" s="5"/>
      <c r="E719" s="5"/>
      <c r="F719" s="5"/>
      <c r="G719" s="5"/>
      <c r="H719" s="5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</row>
    <row r="720" spans="1:75" ht="12.75" customHeight="1">
      <c r="A720" s="5"/>
      <c r="B720" s="5"/>
      <c r="C720" s="5"/>
      <c r="D720" s="5"/>
      <c r="E720" s="5"/>
      <c r="F720" s="5"/>
      <c r="G720" s="5"/>
      <c r="H720" s="5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</row>
    <row r="721" spans="1:75" ht="12.75" customHeight="1">
      <c r="A721" s="5"/>
      <c r="B721" s="5"/>
      <c r="C721" s="5"/>
      <c r="D721" s="5"/>
      <c r="E721" s="5"/>
      <c r="F721" s="5"/>
      <c r="G721" s="5"/>
      <c r="H721" s="5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</row>
    <row r="722" spans="1:75" ht="12.75" customHeight="1">
      <c r="A722" s="5"/>
      <c r="B722" s="5"/>
      <c r="C722" s="5"/>
      <c r="D722" s="5"/>
      <c r="E722" s="5"/>
      <c r="F722" s="5"/>
      <c r="G722" s="5"/>
      <c r="H722" s="5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</row>
    <row r="723" spans="1:75" ht="12.75" customHeight="1">
      <c r="A723" s="5"/>
      <c r="B723" s="5"/>
      <c r="C723" s="5"/>
      <c r="D723" s="5"/>
      <c r="E723" s="5"/>
      <c r="F723" s="5"/>
      <c r="G723" s="5"/>
      <c r="H723" s="5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</row>
    <row r="724" spans="1:75" ht="12.75" customHeight="1">
      <c r="A724" s="5"/>
      <c r="B724" s="5"/>
      <c r="C724" s="5"/>
      <c r="D724" s="5"/>
      <c r="E724" s="5"/>
      <c r="F724" s="5"/>
      <c r="G724" s="5"/>
      <c r="H724" s="5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</row>
    <row r="725" spans="1:75" ht="12.75" customHeight="1">
      <c r="A725" s="5"/>
      <c r="B725" s="5"/>
      <c r="C725" s="5"/>
      <c r="D725" s="5"/>
      <c r="E725" s="5"/>
      <c r="F725" s="5"/>
      <c r="G725" s="5"/>
      <c r="H725" s="5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</row>
    <row r="726" spans="1:75" ht="12.75" customHeight="1">
      <c r="A726" s="5"/>
      <c r="B726" s="5"/>
      <c r="C726" s="5"/>
      <c r="D726" s="5"/>
      <c r="E726" s="5"/>
      <c r="F726" s="5"/>
      <c r="G726" s="5"/>
      <c r="H726" s="5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</row>
    <row r="727" spans="1:75" ht="12.75" customHeight="1">
      <c r="A727" s="5"/>
      <c r="B727" s="5"/>
      <c r="C727" s="5"/>
      <c r="D727" s="5"/>
      <c r="E727" s="5"/>
      <c r="F727" s="5"/>
      <c r="G727" s="5"/>
      <c r="H727" s="5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</row>
    <row r="728" spans="1:75" ht="12.75" customHeight="1">
      <c r="A728" s="5"/>
      <c r="B728" s="5"/>
      <c r="C728" s="5"/>
      <c r="D728" s="5"/>
      <c r="E728" s="5"/>
      <c r="F728" s="5"/>
      <c r="G728" s="5"/>
      <c r="H728" s="5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</row>
    <row r="729" spans="1:75" ht="12.75" customHeight="1">
      <c r="A729" s="5"/>
      <c r="B729" s="5"/>
      <c r="C729" s="5"/>
      <c r="D729" s="5"/>
      <c r="E729" s="5"/>
      <c r="F729" s="5"/>
      <c r="G729" s="5"/>
      <c r="H729" s="5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</row>
    <row r="730" spans="1:75" ht="12.75" customHeight="1">
      <c r="A730" s="5"/>
      <c r="B730" s="5"/>
      <c r="C730" s="5"/>
      <c r="D730" s="5"/>
      <c r="E730" s="5"/>
      <c r="F730" s="5"/>
      <c r="G730" s="5"/>
      <c r="H730" s="5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</row>
    <row r="731" spans="1:75" ht="12.75" customHeight="1">
      <c r="A731" s="5"/>
      <c r="B731" s="5"/>
      <c r="C731" s="5"/>
      <c r="D731" s="5"/>
      <c r="E731" s="5"/>
      <c r="F731" s="5"/>
      <c r="G731" s="5"/>
      <c r="H731" s="5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</row>
    <row r="732" spans="1:75" ht="12.75" customHeight="1">
      <c r="A732" s="5"/>
      <c r="B732" s="5"/>
      <c r="C732" s="5"/>
      <c r="D732" s="5"/>
      <c r="E732" s="5"/>
      <c r="F732" s="5"/>
      <c r="G732" s="5"/>
      <c r="H732" s="5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</row>
    <row r="733" spans="1:75" ht="12.75" customHeight="1">
      <c r="A733" s="5"/>
      <c r="B733" s="5"/>
      <c r="C733" s="5"/>
      <c r="D733" s="5"/>
      <c r="E733" s="5"/>
      <c r="F733" s="5"/>
      <c r="G733" s="5"/>
      <c r="H733" s="5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</row>
    <row r="734" spans="1:75" ht="12.75" customHeight="1">
      <c r="A734" s="5"/>
      <c r="B734" s="5"/>
      <c r="C734" s="5"/>
      <c r="D734" s="5"/>
      <c r="E734" s="5"/>
      <c r="F734" s="5"/>
      <c r="G734" s="5"/>
      <c r="H734" s="5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</row>
    <row r="735" spans="1:75" ht="12.75" customHeight="1">
      <c r="A735" s="5"/>
      <c r="B735" s="5"/>
      <c r="C735" s="5"/>
      <c r="D735" s="5"/>
      <c r="E735" s="5"/>
      <c r="F735" s="5"/>
      <c r="G735" s="5"/>
      <c r="H735" s="5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</row>
    <row r="736" spans="1:75" ht="12.75" customHeight="1">
      <c r="A736" s="5"/>
      <c r="B736" s="5"/>
      <c r="C736" s="5"/>
      <c r="D736" s="5"/>
      <c r="E736" s="5"/>
      <c r="F736" s="5"/>
      <c r="G736" s="5"/>
      <c r="H736" s="5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</row>
    <row r="737" spans="1:75" ht="12.75" customHeight="1">
      <c r="A737" s="5"/>
      <c r="B737" s="5"/>
      <c r="C737" s="5"/>
      <c r="D737" s="5"/>
      <c r="E737" s="5"/>
      <c r="F737" s="5"/>
      <c r="G737" s="5"/>
      <c r="H737" s="5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</row>
    <row r="738" spans="1:75" ht="12.75" customHeight="1">
      <c r="A738" s="5"/>
      <c r="B738" s="5"/>
      <c r="C738" s="5"/>
      <c r="D738" s="5"/>
      <c r="E738" s="5"/>
      <c r="F738" s="5"/>
      <c r="G738" s="5"/>
      <c r="H738" s="5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</row>
    <row r="739" spans="1:75" ht="12.75" customHeight="1">
      <c r="A739" s="5"/>
      <c r="B739" s="5"/>
      <c r="C739" s="5"/>
      <c r="D739" s="5"/>
      <c r="E739" s="5"/>
      <c r="F739" s="5"/>
      <c r="G739" s="5"/>
      <c r="H739" s="5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</row>
    <row r="740" spans="1:75" ht="12.75" customHeight="1">
      <c r="A740" s="5"/>
      <c r="B740" s="5"/>
      <c r="C740" s="5"/>
      <c r="D740" s="5"/>
      <c r="E740" s="5"/>
      <c r="F740" s="5"/>
      <c r="G740" s="5"/>
      <c r="H740" s="5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</row>
    <row r="741" spans="1:75" ht="12.75" customHeight="1">
      <c r="A741" s="5"/>
      <c r="B741" s="5"/>
      <c r="C741" s="5"/>
      <c r="D741" s="5"/>
      <c r="E741" s="5"/>
      <c r="F741" s="5"/>
      <c r="G741" s="5"/>
      <c r="H741" s="5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</row>
    <row r="742" spans="1:75" ht="12.75" customHeight="1">
      <c r="A742" s="5"/>
      <c r="B742" s="5"/>
      <c r="C742" s="5"/>
      <c r="D742" s="5"/>
      <c r="E742" s="5"/>
      <c r="F742" s="5"/>
      <c r="G742" s="5"/>
      <c r="H742" s="5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</row>
    <row r="743" spans="1:75" ht="12.75" customHeight="1">
      <c r="A743" s="5"/>
      <c r="B743" s="5"/>
      <c r="C743" s="5"/>
      <c r="D743" s="5"/>
      <c r="E743" s="5"/>
      <c r="F743" s="5"/>
      <c r="G743" s="5"/>
      <c r="H743" s="5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</row>
    <row r="744" spans="1:75" ht="12.75" customHeight="1">
      <c r="A744" s="5"/>
      <c r="B744" s="5"/>
      <c r="C744" s="5"/>
      <c r="D744" s="5"/>
      <c r="E744" s="5"/>
      <c r="F744" s="5"/>
      <c r="G744" s="5"/>
      <c r="H744" s="5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</row>
    <row r="745" spans="1:75" ht="12.75" customHeight="1">
      <c r="A745" s="5"/>
      <c r="B745" s="5"/>
      <c r="C745" s="5"/>
      <c r="D745" s="5"/>
      <c r="E745" s="5"/>
      <c r="F745" s="5"/>
      <c r="G745" s="5"/>
      <c r="H745" s="5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</row>
    <row r="746" spans="1:75" ht="12.75" customHeight="1">
      <c r="A746" s="5"/>
      <c r="B746" s="5"/>
      <c r="C746" s="5"/>
      <c r="D746" s="5"/>
      <c r="E746" s="5"/>
      <c r="F746" s="5"/>
      <c r="G746" s="5"/>
      <c r="H746" s="5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</row>
    <row r="747" spans="1:75" ht="12.75" customHeight="1">
      <c r="A747" s="5"/>
      <c r="B747" s="5"/>
      <c r="C747" s="5"/>
      <c r="D747" s="5"/>
      <c r="E747" s="5"/>
      <c r="F747" s="5"/>
      <c r="G747" s="5"/>
      <c r="H747" s="5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</row>
    <row r="748" spans="1:75" ht="12.75" customHeight="1">
      <c r="A748" s="5"/>
      <c r="B748" s="5"/>
      <c r="C748" s="5"/>
      <c r="D748" s="5"/>
      <c r="E748" s="5"/>
      <c r="F748" s="5"/>
      <c r="G748" s="5"/>
      <c r="H748" s="5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</row>
    <row r="749" spans="1:75" ht="12.75" customHeight="1">
      <c r="A749" s="5"/>
      <c r="B749" s="5"/>
      <c r="C749" s="5"/>
      <c r="D749" s="5"/>
      <c r="E749" s="5"/>
      <c r="F749" s="5"/>
      <c r="G749" s="5"/>
      <c r="H749" s="5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</row>
    <row r="750" spans="1:75" ht="12.75" customHeight="1">
      <c r="A750" s="5"/>
      <c r="B750" s="5"/>
      <c r="C750" s="5"/>
      <c r="D750" s="5"/>
      <c r="E750" s="5"/>
      <c r="F750" s="5"/>
      <c r="G750" s="5"/>
      <c r="H750" s="5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</row>
    <row r="751" spans="1:75" ht="12.75" customHeight="1">
      <c r="A751" s="5"/>
      <c r="B751" s="5"/>
      <c r="C751" s="5"/>
      <c r="D751" s="5"/>
      <c r="E751" s="5"/>
      <c r="F751" s="5"/>
      <c r="G751" s="5"/>
      <c r="H751" s="5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</row>
    <row r="752" spans="1:75" ht="12.75" customHeight="1">
      <c r="A752" s="5"/>
      <c r="B752" s="5"/>
      <c r="C752" s="5"/>
      <c r="D752" s="5"/>
      <c r="E752" s="5"/>
      <c r="F752" s="5"/>
      <c r="G752" s="5"/>
      <c r="H752" s="5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</row>
    <row r="753" spans="1:75" ht="12.75" customHeight="1">
      <c r="A753" s="5"/>
      <c r="B753" s="5"/>
      <c r="C753" s="5"/>
      <c r="D753" s="5"/>
      <c r="E753" s="5"/>
      <c r="F753" s="5"/>
      <c r="G753" s="5"/>
      <c r="H753" s="5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</row>
    <row r="754" spans="1:75" ht="12.75" customHeight="1">
      <c r="A754" s="5"/>
      <c r="B754" s="5"/>
      <c r="C754" s="5"/>
      <c r="D754" s="5"/>
      <c r="E754" s="5"/>
      <c r="F754" s="5"/>
      <c r="G754" s="5"/>
      <c r="H754" s="5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</row>
    <row r="755" spans="1:75" ht="12.75" customHeight="1">
      <c r="A755" s="5"/>
      <c r="B755" s="5"/>
      <c r="C755" s="5"/>
      <c r="D755" s="5"/>
      <c r="E755" s="5"/>
      <c r="F755" s="5"/>
      <c r="G755" s="5"/>
      <c r="H755" s="5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</row>
    <row r="756" spans="1:75" ht="12.75" customHeight="1">
      <c r="A756" s="5"/>
      <c r="B756" s="5"/>
      <c r="C756" s="5"/>
      <c r="D756" s="5"/>
      <c r="E756" s="5"/>
      <c r="F756" s="5"/>
      <c r="G756" s="5"/>
      <c r="H756" s="5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</row>
    <row r="757" spans="1:75" ht="12.75" customHeight="1">
      <c r="A757" s="5"/>
      <c r="B757" s="5"/>
      <c r="C757" s="5"/>
      <c r="D757" s="5"/>
      <c r="E757" s="5"/>
      <c r="F757" s="5"/>
      <c r="G757" s="5"/>
      <c r="H757" s="5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</row>
    <row r="758" spans="1:75" ht="12.75" customHeight="1">
      <c r="A758" s="5"/>
      <c r="B758" s="5"/>
      <c r="C758" s="5"/>
      <c r="D758" s="5"/>
      <c r="E758" s="5"/>
      <c r="F758" s="5"/>
      <c r="G758" s="5"/>
      <c r="H758" s="5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</row>
    <row r="759" spans="1:75" ht="12.75" customHeight="1">
      <c r="A759" s="5"/>
      <c r="B759" s="5"/>
      <c r="C759" s="5"/>
      <c r="D759" s="5"/>
      <c r="E759" s="5"/>
      <c r="F759" s="5"/>
      <c r="G759" s="5"/>
      <c r="H759" s="5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</row>
    <row r="760" spans="1:75" ht="12.75" customHeight="1">
      <c r="A760" s="5"/>
      <c r="B760" s="5"/>
      <c r="C760" s="5"/>
      <c r="D760" s="5"/>
      <c r="E760" s="5"/>
      <c r="F760" s="5"/>
      <c r="G760" s="5"/>
      <c r="H760" s="5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</row>
    <row r="761" spans="1:75" ht="12.75" customHeight="1">
      <c r="A761" s="5"/>
      <c r="B761" s="5"/>
      <c r="C761" s="5"/>
      <c r="D761" s="5"/>
      <c r="E761" s="5"/>
      <c r="F761" s="5"/>
      <c r="G761" s="5"/>
      <c r="H761" s="5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</row>
    <row r="762" spans="1:75" ht="12.75" customHeight="1">
      <c r="A762" s="5"/>
      <c r="B762" s="5"/>
      <c r="C762" s="5"/>
      <c r="D762" s="5"/>
      <c r="E762" s="5"/>
      <c r="F762" s="5"/>
      <c r="G762" s="5"/>
      <c r="H762" s="5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</row>
    <row r="763" spans="1:75" ht="12.75" customHeight="1">
      <c r="A763" s="5"/>
      <c r="B763" s="5"/>
      <c r="C763" s="5"/>
      <c r="D763" s="5"/>
      <c r="E763" s="5"/>
      <c r="F763" s="5"/>
      <c r="G763" s="5"/>
      <c r="H763" s="5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</row>
    <row r="764" spans="1:75" ht="12.75" customHeight="1">
      <c r="A764" s="5"/>
      <c r="B764" s="5"/>
      <c r="C764" s="5"/>
      <c r="D764" s="5"/>
      <c r="E764" s="5"/>
      <c r="F764" s="5"/>
      <c r="G764" s="5"/>
      <c r="H764" s="5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</row>
    <row r="765" spans="1:75" ht="12.75" customHeight="1">
      <c r="A765" s="5"/>
      <c r="B765" s="5"/>
      <c r="C765" s="5"/>
      <c r="D765" s="5"/>
      <c r="E765" s="5"/>
      <c r="F765" s="5"/>
      <c r="G765" s="5"/>
      <c r="H765" s="5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</row>
    <row r="766" spans="1:75" ht="12.75" customHeight="1">
      <c r="A766" s="5"/>
      <c r="B766" s="5"/>
      <c r="C766" s="5"/>
      <c r="D766" s="5"/>
      <c r="E766" s="5"/>
      <c r="F766" s="5"/>
      <c r="G766" s="5"/>
      <c r="H766" s="5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</row>
    <row r="767" spans="1:75" ht="12.75" customHeight="1">
      <c r="A767" s="5"/>
      <c r="B767" s="5"/>
      <c r="C767" s="5"/>
      <c r="D767" s="5"/>
      <c r="E767" s="5"/>
      <c r="F767" s="5"/>
      <c r="G767" s="5"/>
      <c r="H767" s="5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</row>
    <row r="768" spans="1:75" ht="12.75" customHeight="1">
      <c r="A768" s="5"/>
      <c r="B768" s="5"/>
      <c r="C768" s="5"/>
      <c r="D768" s="5"/>
      <c r="E768" s="5"/>
      <c r="F768" s="5"/>
      <c r="G768" s="5"/>
      <c r="H768" s="5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</row>
    <row r="769" spans="1:75" ht="12.75" customHeight="1">
      <c r="A769" s="5"/>
      <c r="B769" s="5"/>
      <c r="C769" s="5"/>
      <c r="D769" s="5"/>
      <c r="E769" s="5"/>
      <c r="F769" s="5"/>
      <c r="G769" s="5"/>
      <c r="H769" s="5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</row>
    <row r="770" spans="1:75" ht="12.75" customHeight="1">
      <c r="A770" s="5"/>
      <c r="B770" s="5"/>
      <c r="C770" s="5"/>
      <c r="D770" s="5"/>
      <c r="E770" s="5"/>
      <c r="F770" s="5"/>
      <c r="G770" s="5"/>
      <c r="H770" s="5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</row>
    <row r="771" spans="1:75" ht="12.75" customHeight="1">
      <c r="A771" s="5"/>
      <c r="B771" s="5"/>
      <c r="C771" s="5"/>
      <c r="D771" s="5"/>
      <c r="E771" s="5"/>
      <c r="F771" s="5"/>
      <c r="G771" s="5"/>
      <c r="H771" s="5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</row>
    <row r="772" spans="1:75" ht="12.75" customHeight="1">
      <c r="A772" s="5"/>
      <c r="B772" s="5"/>
      <c r="C772" s="5"/>
      <c r="D772" s="5"/>
      <c r="E772" s="5"/>
      <c r="F772" s="5"/>
      <c r="G772" s="5"/>
      <c r="H772" s="5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</row>
    <row r="773" spans="1:75" ht="12.75" customHeight="1">
      <c r="A773" s="5"/>
      <c r="B773" s="5"/>
      <c r="C773" s="5"/>
      <c r="D773" s="5"/>
      <c r="E773" s="5"/>
      <c r="F773" s="5"/>
      <c r="G773" s="5"/>
      <c r="H773" s="5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</row>
    <row r="774" spans="1:75" ht="12.75" customHeight="1">
      <c r="A774" s="5"/>
      <c r="B774" s="5"/>
      <c r="C774" s="5"/>
      <c r="D774" s="5"/>
      <c r="E774" s="5"/>
      <c r="F774" s="5"/>
      <c r="G774" s="5"/>
      <c r="H774" s="5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</row>
    <row r="775" spans="1:75" ht="12.75" customHeight="1">
      <c r="A775" s="5"/>
      <c r="B775" s="5"/>
      <c r="C775" s="5"/>
      <c r="D775" s="5"/>
      <c r="E775" s="5"/>
      <c r="F775" s="5"/>
      <c r="G775" s="5"/>
      <c r="H775" s="5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</row>
    <row r="776" spans="1:75" ht="12.75" customHeight="1">
      <c r="A776" s="5"/>
      <c r="B776" s="5"/>
      <c r="C776" s="5"/>
      <c r="D776" s="5"/>
      <c r="E776" s="5"/>
      <c r="F776" s="5"/>
      <c r="G776" s="5"/>
      <c r="H776" s="5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</row>
    <row r="777" spans="1:75" ht="12.75" customHeight="1">
      <c r="A777" s="5"/>
      <c r="B777" s="5"/>
      <c r="C777" s="5"/>
      <c r="D777" s="5"/>
      <c r="E777" s="5"/>
      <c r="F777" s="5"/>
      <c r="G777" s="5"/>
      <c r="H777" s="5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</row>
    <row r="778" spans="1:75" ht="12.75" customHeight="1">
      <c r="A778" s="5"/>
      <c r="B778" s="5"/>
      <c r="C778" s="5"/>
      <c r="D778" s="5"/>
      <c r="E778" s="5"/>
      <c r="F778" s="5"/>
      <c r="G778" s="5"/>
      <c r="H778" s="5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</row>
    <row r="779" spans="1:75" ht="12.75" customHeight="1">
      <c r="A779" s="5"/>
      <c r="B779" s="5"/>
      <c r="C779" s="5"/>
      <c r="D779" s="5"/>
      <c r="E779" s="5"/>
      <c r="F779" s="5"/>
      <c r="G779" s="5"/>
      <c r="H779" s="5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</row>
    <row r="780" spans="1:75" ht="12.75" customHeight="1">
      <c r="A780" s="5"/>
      <c r="B780" s="5"/>
      <c r="C780" s="5"/>
      <c r="D780" s="5"/>
      <c r="E780" s="5"/>
      <c r="F780" s="5"/>
      <c r="G780" s="5"/>
      <c r="H780" s="5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</row>
    <row r="781" spans="1:75" ht="12.75" customHeight="1">
      <c r="A781" s="5"/>
      <c r="B781" s="5"/>
      <c r="C781" s="5"/>
      <c r="D781" s="5"/>
      <c r="E781" s="5"/>
      <c r="F781" s="5"/>
      <c r="G781" s="5"/>
      <c r="H781" s="5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</row>
    <row r="782" spans="1:75" ht="12.75" customHeight="1">
      <c r="A782" s="5"/>
      <c r="B782" s="5"/>
      <c r="C782" s="5"/>
      <c r="D782" s="5"/>
      <c r="E782" s="5"/>
      <c r="F782" s="5"/>
      <c r="G782" s="5"/>
      <c r="H782" s="5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</row>
    <row r="783" spans="1:75" ht="12.75" customHeight="1">
      <c r="A783" s="5"/>
      <c r="B783" s="5"/>
      <c r="C783" s="5"/>
      <c r="D783" s="5"/>
      <c r="E783" s="5"/>
      <c r="F783" s="5"/>
      <c r="G783" s="5"/>
      <c r="H783" s="5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</row>
    <row r="784" spans="1:75" ht="12.75" customHeight="1">
      <c r="A784" s="5"/>
      <c r="B784" s="5"/>
      <c r="C784" s="5"/>
      <c r="D784" s="5"/>
      <c r="E784" s="5"/>
      <c r="F784" s="5"/>
      <c r="G784" s="5"/>
      <c r="H784" s="5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</row>
    <row r="785" spans="1:75" ht="12.75" customHeight="1">
      <c r="A785" s="5"/>
      <c r="B785" s="5"/>
      <c r="C785" s="5"/>
      <c r="D785" s="5"/>
      <c r="E785" s="5"/>
      <c r="F785" s="5"/>
      <c r="G785" s="5"/>
      <c r="H785" s="5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</row>
    <row r="786" spans="1:75" ht="12.75" customHeight="1">
      <c r="A786" s="5"/>
      <c r="B786" s="5"/>
      <c r="C786" s="5"/>
      <c r="D786" s="5"/>
      <c r="E786" s="5"/>
      <c r="F786" s="5"/>
      <c r="G786" s="5"/>
      <c r="H786" s="5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</row>
    <row r="787" spans="1:75" ht="12.75" customHeight="1">
      <c r="A787" s="5"/>
      <c r="B787" s="5"/>
      <c r="C787" s="5"/>
      <c r="D787" s="5"/>
      <c r="E787" s="5"/>
      <c r="F787" s="5"/>
      <c r="G787" s="5"/>
      <c r="H787" s="5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</row>
    <row r="788" spans="1:75" ht="12.75" customHeight="1">
      <c r="A788" s="5"/>
      <c r="B788" s="5"/>
      <c r="C788" s="5"/>
      <c r="D788" s="5"/>
      <c r="E788" s="5"/>
      <c r="F788" s="5"/>
      <c r="G788" s="5"/>
      <c r="H788" s="5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</row>
    <row r="789" spans="1:75" ht="12.75" customHeight="1">
      <c r="A789" s="5"/>
      <c r="B789" s="5"/>
      <c r="C789" s="5"/>
      <c r="D789" s="5"/>
      <c r="E789" s="5"/>
      <c r="F789" s="5"/>
      <c r="G789" s="5"/>
      <c r="H789" s="5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</row>
    <row r="790" spans="1:75" ht="12.75" customHeight="1">
      <c r="A790" s="5"/>
      <c r="B790" s="5"/>
      <c r="C790" s="5"/>
      <c r="D790" s="5"/>
      <c r="E790" s="5"/>
      <c r="F790" s="5"/>
      <c r="G790" s="5"/>
      <c r="H790" s="5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</row>
    <row r="791" spans="1:75" ht="12.75" customHeight="1">
      <c r="A791" s="5"/>
      <c r="B791" s="5"/>
      <c r="C791" s="5"/>
      <c r="D791" s="5"/>
      <c r="E791" s="5"/>
      <c r="F791" s="5"/>
      <c r="G791" s="5"/>
      <c r="H791" s="5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</row>
    <row r="792" spans="1:75" ht="12.75" customHeight="1">
      <c r="A792" s="5"/>
      <c r="B792" s="5"/>
      <c r="C792" s="5"/>
      <c r="D792" s="5"/>
      <c r="E792" s="5"/>
      <c r="F792" s="5"/>
      <c r="G792" s="5"/>
      <c r="H792" s="5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</row>
    <row r="793" spans="1:75" ht="12.75" customHeight="1">
      <c r="A793" s="5"/>
      <c r="B793" s="5"/>
      <c r="C793" s="5"/>
      <c r="D793" s="5"/>
      <c r="E793" s="5"/>
      <c r="F793" s="5"/>
      <c r="G793" s="5"/>
      <c r="H793" s="5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</row>
    <row r="794" spans="1:75" ht="12.75" customHeight="1">
      <c r="A794" s="5"/>
      <c r="B794" s="5"/>
      <c r="C794" s="5"/>
      <c r="D794" s="5"/>
      <c r="E794" s="5"/>
      <c r="F794" s="5"/>
      <c r="G794" s="5"/>
      <c r="H794" s="5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</row>
    <row r="795" spans="1:75" ht="12.75" customHeight="1">
      <c r="A795" s="5"/>
      <c r="B795" s="5"/>
      <c r="C795" s="5"/>
      <c r="D795" s="5"/>
      <c r="E795" s="5"/>
      <c r="F795" s="5"/>
      <c r="G795" s="5"/>
      <c r="H795" s="5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</row>
    <row r="796" spans="1:75" ht="12.75" customHeight="1">
      <c r="A796" s="5"/>
      <c r="B796" s="5"/>
      <c r="C796" s="5"/>
      <c r="D796" s="5"/>
      <c r="E796" s="5"/>
      <c r="F796" s="5"/>
      <c r="G796" s="5"/>
      <c r="H796" s="5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</row>
    <row r="797" spans="1:75" ht="12.75" customHeight="1">
      <c r="A797" s="5"/>
      <c r="B797" s="5"/>
      <c r="C797" s="5"/>
      <c r="D797" s="5"/>
      <c r="E797" s="5"/>
      <c r="F797" s="5"/>
      <c r="G797" s="5"/>
      <c r="H797" s="5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</row>
    <row r="798" spans="1:75" ht="12.75" customHeight="1">
      <c r="A798" s="5"/>
      <c r="B798" s="5"/>
      <c r="C798" s="5"/>
      <c r="D798" s="5"/>
      <c r="E798" s="5"/>
      <c r="F798" s="5"/>
      <c r="G798" s="5"/>
      <c r="H798" s="5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</row>
    <row r="799" spans="1:75" ht="12.75" customHeight="1">
      <c r="A799" s="5"/>
      <c r="B799" s="5"/>
      <c r="C799" s="5"/>
      <c r="D799" s="5"/>
      <c r="E799" s="5"/>
      <c r="F799" s="5"/>
      <c r="G799" s="5"/>
      <c r="H799" s="5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</row>
    <row r="800" spans="1:75" ht="12.75" customHeight="1">
      <c r="A800" s="5"/>
      <c r="B800" s="5"/>
      <c r="C800" s="5"/>
      <c r="D800" s="5"/>
      <c r="E800" s="5"/>
      <c r="F800" s="5"/>
      <c r="G800" s="5"/>
      <c r="H800" s="5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</row>
    <row r="801" spans="1:75" ht="12.75" customHeight="1">
      <c r="A801" s="5"/>
      <c r="B801" s="5"/>
      <c r="C801" s="5"/>
      <c r="D801" s="5"/>
      <c r="E801" s="5"/>
      <c r="F801" s="5"/>
      <c r="G801" s="5"/>
      <c r="H801" s="5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</row>
    <row r="802" spans="1:75" ht="12.75" customHeight="1">
      <c r="A802" s="5"/>
      <c r="B802" s="5"/>
      <c r="C802" s="5"/>
      <c r="D802" s="5"/>
      <c r="E802" s="5"/>
      <c r="F802" s="5"/>
      <c r="G802" s="5"/>
      <c r="H802" s="5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</row>
    <row r="803" spans="1:75" ht="12.75" customHeight="1">
      <c r="A803" s="5"/>
      <c r="B803" s="5"/>
      <c r="C803" s="5"/>
      <c r="D803" s="5"/>
      <c r="E803" s="5"/>
      <c r="F803" s="5"/>
      <c r="G803" s="5"/>
      <c r="H803" s="5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</row>
    <row r="804" spans="1:75" ht="12.75" customHeight="1">
      <c r="A804" s="5"/>
      <c r="B804" s="5"/>
      <c r="C804" s="5"/>
      <c r="D804" s="5"/>
      <c r="E804" s="5"/>
      <c r="F804" s="5"/>
      <c r="G804" s="5"/>
      <c r="H804" s="5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</row>
    <row r="805" spans="1:75" ht="12.75" customHeight="1">
      <c r="A805" s="5"/>
      <c r="B805" s="5"/>
      <c r="C805" s="5"/>
      <c r="D805" s="5"/>
      <c r="E805" s="5"/>
      <c r="F805" s="5"/>
      <c r="G805" s="5"/>
      <c r="H805" s="5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</row>
    <row r="806" spans="1:75" ht="12.75" customHeight="1">
      <c r="A806" s="5"/>
      <c r="B806" s="5"/>
      <c r="C806" s="5"/>
      <c r="D806" s="5"/>
      <c r="E806" s="5"/>
      <c r="F806" s="5"/>
      <c r="G806" s="5"/>
      <c r="H806" s="5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</row>
    <row r="807" spans="1:75" ht="12.75" customHeight="1">
      <c r="A807" s="5"/>
      <c r="B807" s="5"/>
      <c r="C807" s="5"/>
      <c r="D807" s="5"/>
      <c r="E807" s="5"/>
      <c r="F807" s="5"/>
      <c r="G807" s="5"/>
      <c r="H807" s="5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</row>
    <row r="808" spans="1:75" ht="12.75" customHeight="1">
      <c r="A808" s="5"/>
      <c r="B808" s="5"/>
      <c r="C808" s="5"/>
      <c r="D808" s="5"/>
      <c r="E808" s="5"/>
      <c r="F808" s="5"/>
      <c r="G808" s="5"/>
      <c r="H808" s="5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</row>
    <row r="809" spans="1:75" ht="12.75" customHeight="1">
      <c r="A809" s="5"/>
      <c r="B809" s="5"/>
      <c r="C809" s="5"/>
      <c r="D809" s="5"/>
      <c r="E809" s="5"/>
      <c r="F809" s="5"/>
      <c r="G809" s="5"/>
      <c r="H809" s="5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</row>
    <row r="810" spans="1:75" ht="12.75" customHeight="1">
      <c r="A810" s="5"/>
      <c r="B810" s="5"/>
      <c r="C810" s="5"/>
      <c r="D810" s="5"/>
      <c r="E810" s="5"/>
      <c r="F810" s="5"/>
      <c r="G810" s="5"/>
      <c r="H810" s="5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</row>
    <row r="811" spans="1:75" ht="12.75" customHeight="1">
      <c r="A811" s="5"/>
      <c r="B811" s="5"/>
      <c r="C811" s="5"/>
      <c r="D811" s="5"/>
      <c r="E811" s="5"/>
      <c r="F811" s="5"/>
      <c r="G811" s="5"/>
      <c r="H811" s="5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</row>
    <row r="812" spans="1:75" ht="12.75" customHeight="1">
      <c r="A812" s="5"/>
      <c r="B812" s="5"/>
      <c r="C812" s="5"/>
      <c r="D812" s="5"/>
      <c r="E812" s="5"/>
      <c r="F812" s="5"/>
      <c r="G812" s="5"/>
      <c r="H812" s="5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</row>
    <row r="813" spans="1:75" ht="12.75" customHeight="1">
      <c r="A813" s="5"/>
      <c r="B813" s="5"/>
      <c r="C813" s="5"/>
      <c r="D813" s="5"/>
      <c r="E813" s="5"/>
      <c r="F813" s="5"/>
      <c r="G813" s="5"/>
      <c r="H813" s="5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</row>
    <row r="814" spans="1:75" ht="12.75" customHeight="1">
      <c r="A814" s="5"/>
      <c r="B814" s="5"/>
      <c r="C814" s="5"/>
      <c r="D814" s="5"/>
      <c r="E814" s="5"/>
      <c r="F814" s="5"/>
      <c r="G814" s="5"/>
      <c r="H814" s="5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</row>
    <row r="815" spans="1:75" ht="12.75" customHeight="1">
      <c r="A815" s="5"/>
      <c r="B815" s="5"/>
      <c r="C815" s="5"/>
      <c r="D815" s="5"/>
      <c r="E815" s="5"/>
      <c r="F815" s="5"/>
      <c r="G815" s="5"/>
      <c r="H815" s="5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</row>
    <row r="816" spans="1:75" ht="12.75" customHeight="1">
      <c r="A816" s="5"/>
      <c r="B816" s="5"/>
      <c r="C816" s="5"/>
      <c r="D816" s="5"/>
      <c r="E816" s="5"/>
      <c r="F816" s="5"/>
      <c r="G816" s="5"/>
      <c r="H816" s="5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</row>
    <row r="817" spans="1:75" ht="12.75" customHeight="1">
      <c r="A817" s="5"/>
      <c r="B817" s="5"/>
      <c r="C817" s="5"/>
      <c r="D817" s="5"/>
      <c r="E817" s="5"/>
      <c r="F817" s="5"/>
      <c r="G817" s="5"/>
      <c r="H817" s="5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</row>
    <row r="818" spans="1:75" ht="12.75" customHeight="1">
      <c r="A818" s="5"/>
      <c r="B818" s="5"/>
      <c r="C818" s="5"/>
      <c r="D818" s="5"/>
      <c r="E818" s="5"/>
      <c r="F818" s="5"/>
      <c r="G818" s="5"/>
      <c r="H818" s="5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</row>
    <row r="819" spans="1:75" ht="12.75" customHeight="1">
      <c r="A819" s="5"/>
      <c r="B819" s="5"/>
      <c r="C819" s="5"/>
      <c r="D819" s="5"/>
      <c r="E819" s="5"/>
      <c r="F819" s="5"/>
      <c r="G819" s="5"/>
      <c r="H819" s="5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</row>
    <row r="820" spans="1:75" ht="12.75" customHeight="1">
      <c r="A820" s="5"/>
      <c r="B820" s="5"/>
      <c r="C820" s="5"/>
      <c r="D820" s="5"/>
      <c r="E820" s="5"/>
      <c r="F820" s="5"/>
      <c r="G820" s="5"/>
      <c r="H820" s="5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</row>
    <row r="821" spans="1:75" ht="12.75" customHeight="1">
      <c r="A821" s="5"/>
      <c r="B821" s="5"/>
      <c r="C821" s="5"/>
      <c r="D821" s="5"/>
      <c r="E821" s="5"/>
      <c r="F821" s="5"/>
      <c r="G821" s="5"/>
      <c r="H821" s="5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</row>
    <row r="822" spans="1:75" ht="12.75" customHeight="1">
      <c r="A822" s="5"/>
      <c r="B822" s="5"/>
      <c r="C822" s="5"/>
      <c r="D822" s="5"/>
      <c r="E822" s="5"/>
      <c r="F822" s="5"/>
      <c r="G822" s="5"/>
      <c r="H822" s="5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</row>
    <row r="823" spans="1:75" ht="12.75" customHeight="1">
      <c r="A823" s="5"/>
      <c r="B823" s="5"/>
      <c r="C823" s="5"/>
      <c r="D823" s="5"/>
      <c r="E823" s="5"/>
      <c r="F823" s="5"/>
      <c r="G823" s="5"/>
      <c r="H823" s="5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</row>
    <row r="824" spans="1:75" ht="12.75" customHeight="1">
      <c r="A824" s="5"/>
      <c r="B824" s="5"/>
      <c r="C824" s="5"/>
      <c r="D824" s="5"/>
      <c r="E824" s="5"/>
      <c r="F824" s="5"/>
      <c r="G824" s="5"/>
      <c r="H824" s="5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</row>
    <row r="825" spans="1:75" ht="12.75" customHeight="1">
      <c r="A825" s="5"/>
      <c r="B825" s="5"/>
      <c r="C825" s="5"/>
      <c r="D825" s="5"/>
      <c r="E825" s="5"/>
      <c r="F825" s="5"/>
      <c r="G825" s="5"/>
      <c r="H825" s="5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</row>
    <row r="826" spans="1:75" ht="12.75" customHeight="1">
      <c r="A826" s="5"/>
      <c r="B826" s="5"/>
      <c r="C826" s="5"/>
      <c r="D826" s="5"/>
      <c r="E826" s="5"/>
      <c r="F826" s="5"/>
      <c r="G826" s="5"/>
      <c r="H826" s="5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</row>
    <row r="827" spans="1:75" ht="12.75" customHeight="1">
      <c r="A827" s="5"/>
      <c r="B827" s="5"/>
      <c r="C827" s="5"/>
      <c r="D827" s="5"/>
      <c r="E827" s="5"/>
      <c r="F827" s="5"/>
      <c r="G827" s="5"/>
      <c r="H827" s="5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</row>
    <row r="828" spans="1:75" ht="12.75" customHeight="1">
      <c r="A828" s="5"/>
      <c r="B828" s="5"/>
      <c r="C828" s="5"/>
      <c r="D828" s="5"/>
      <c r="E828" s="5"/>
      <c r="F828" s="5"/>
      <c r="G828" s="5"/>
      <c r="H828" s="5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</row>
    <row r="829" spans="1:75" ht="12.75" customHeight="1">
      <c r="A829" s="5"/>
      <c r="B829" s="5"/>
      <c r="C829" s="5"/>
      <c r="D829" s="5"/>
      <c r="E829" s="5"/>
      <c r="F829" s="5"/>
      <c r="G829" s="5"/>
      <c r="H829" s="5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</row>
    <row r="830" spans="1:75" ht="12.75" customHeight="1">
      <c r="A830" s="5"/>
      <c r="B830" s="5"/>
      <c r="C830" s="5"/>
      <c r="D830" s="5"/>
      <c r="E830" s="5"/>
      <c r="F830" s="5"/>
      <c r="G830" s="5"/>
      <c r="H830" s="5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</row>
    <row r="831" spans="1:75" ht="12.75" customHeight="1">
      <c r="A831" s="5"/>
      <c r="B831" s="5"/>
      <c r="C831" s="5"/>
      <c r="D831" s="5"/>
      <c r="E831" s="5"/>
      <c r="F831" s="5"/>
      <c r="G831" s="5"/>
      <c r="H831" s="5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</row>
    <row r="832" spans="1:75" ht="12.75" customHeight="1">
      <c r="A832" s="5"/>
      <c r="B832" s="5"/>
      <c r="C832" s="5"/>
      <c r="D832" s="5"/>
      <c r="E832" s="5"/>
      <c r="F832" s="5"/>
      <c r="G832" s="5"/>
      <c r="H832" s="5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</row>
    <row r="833" spans="1:75" ht="12.75" customHeight="1">
      <c r="A833" s="5"/>
      <c r="B833" s="5"/>
      <c r="C833" s="5"/>
      <c r="D833" s="5"/>
      <c r="E833" s="5"/>
      <c r="F833" s="5"/>
      <c r="G833" s="5"/>
      <c r="H833" s="5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</row>
    <row r="834" spans="1:75" ht="12.75" customHeight="1">
      <c r="A834" s="5"/>
      <c r="B834" s="5"/>
      <c r="C834" s="5"/>
      <c r="D834" s="5"/>
      <c r="E834" s="5"/>
      <c r="F834" s="5"/>
      <c r="G834" s="5"/>
      <c r="H834" s="5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</row>
    <row r="835" spans="1:75" ht="12.75" customHeight="1">
      <c r="A835" s="5"/>
      <c r="B835" s="5"/>
      <c r="C835" s="5"/>
      <c r="D835" s="5"/>
      <c r="E835" s="5"/>
      <c r="F835" s="5"/>
      <c r="G835" s="5"/>
      <c r="H835" s="5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</row>
    <row r="836" spans="1:75" ht="12.75" customHeight="1">
      <c r="A836" s="5"/>
      <c r="B836" s="5"/>
      <c r="C836" s="5"/>
      <c r="D836" s="5"/>
      <c r="E836" s="5"/>
      <c r="F836" s="5"/>
      <c r="G836" s="5"/>
      <c r="H836" s="5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</row>
    <row r="837" spans="1:75" ht="12.75" customHeight="1">
      <c r="A837" s="5"/>
      <c r="B837" s="5"/>
      <c r="C837" s="5"/>
      <c r="D837" s="5"/>
      <c r="E837" s="5"/>
      <c r="F837" s="5"/>
      <c r="G837" s="5"/>
      <c r="H837" s="5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</row>
    <row r="838" spans="1:75" ht="12.75" customHeight="1">
      <c r="A838" s="5"/>
      <c r="B838" s="5"/>
      <c r="C838" s="5"/>
      <c r="D838" s="5"/>
      <c r="E838" s="5"/>
      <c r="F838" s="5"/>
      <c r="G838" s="5"/>
      <c r="H838" s="5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</row>
    <row r="839" spans="1:75" ht="12.75" customHeight="1">
      <c r="A839" s="5"/>
      <c r="B839" s="5"/>
      <c r="C839" s="5"/>
      <c r="D839" s="5"/>
      <c r="E839" s="5"/>
      <c r="F839" s="5"/>
      <c r="G839" s="5"/>
      <c r="H839" s="5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</row>
    <row r="840" spans="1:75" ht="12.75" customHeight="1">
      <c r="A840" s="5"/>
      <c r="B840" s="5"/>
      <c r="C840" s="5"/>
      <c r="D840" s="5"/>
      <c r="E840" s="5"/>
      <c r="F840" s="5"/>
      <c r="G840" s="5"/>
      <c r="H840" s="5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</row>
    <row r="841" spans="1:75" ht="12.75" customHeight="1">
      <c r="A841" s="5"/>
      <c r="B841" s="5"/>
      <c r="C841" s="5"/>
      <c r="D841" s="5"/>
      <c r="E841" s="5"/>
      <c r="F841" s="5"/>
      <c r="G841" s="5"/>
      <c r="H841" s="5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</row>
    <row r="842" spans="1:75" ht="12.75" customHeight="1">
      <c r="A842" s="5"/>
      <c r="B842" s="5"/>
      <c r="C842" s="5"/>
      <c r="D842" s="5"/>
      <c r="E842" s="5"/>
      <c r="F842" s="5"/>
      <c r="G842" s="5"/>
      <c r="H842" s="5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</row>
    <row r="843" spans="1:75" ht="12.75" customHeight="1">
      <c r="A843" s="5"/>
      <c r="B843" s="5"/>
      <c r="C843" s="5"/>
      <c r="D843" s="5"/>
      <c r="E843" s="5"/>
      <c r="F843" s="5"/>
      <c r="G843" s="5"/>
      <c r="H843" s="5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</row>
    <row r="844" spans="1:75" ht="12.75" customHeight="1">
      <c r="A844" s="5"/>
      <c r="B844" s="5"/>
      <c r="C844" s="5"/>
      <c r="D844" s="5"/>
      <c r="E844" s="5"/>
      <c r="F844" s="5"/>
      <c r="G844" s="5"/>
      <c r="H844" s="5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</row>
    <row r="845" spans="1:75" ht="12.75" customHeight="1">
      <c r="A845" s="5"/>
      <c r="B845" s="5"/>
      <c r="C845" s="5"/>
      <c r="D845" s="5"/>
      <c r="E845" s="5"/>
      <c r="F845" s="5"/>
      <c r="G845" s="5"/>
      <c r="H845" s="5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</row>
    <row r="846" spans="1:75" ht="12.75" customHeight="1">
      <c r="A846" s="5"/>
      <c r="B846" s="5"/>
      <c r="C846" s="5"/>
      <c r="D846" s="5"/>
      <c r="E846" s="5"/>
      <c r="F846" s="5"/>
      <c r="G846" s="5"/>
      <c r="H846" s="5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</row>
    <row r="847" spans="1:75" ht="12.75" customHeight="1">
      <c r="A847" s="5"/>
      <c r="B847" s="5"/>
      <c r="C847" s="5"/>
      <c r="D847" s="5"/>
      <c r="E847" s="5"/>
      <c r="F847" s="5"/>
      <c r="G847" s="5"/>
      <c r="H847" s="5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</row>
    <row r="848" spans="1:75" ht="12.75" customHeight="1">
      <c r="A848" s="5"/>
      <c r="B848" s="5"/>
      <c r="C848" s="5"/>
      <c r="D848" s="5"/>
      <c r="E848" s="5"/>
      <c r="F848" s="5"/>
      <c r="G848" s="5"/>
      <c r="H848" s="5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</row>
    <row r="849" spans="1:75" ht="12.75" customHeight="1">
      <c r="A849" s="5"/>
      <c r="B849" s="5"/>
      <c r="C849" s="5"/>
      <c r="D849" s="5"/>
      <c r="E849" s="5"/>
      <c r="F849" s="5"/>
      <c r="G849" s="5"/>
      <c r="H849" s="5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</row>
    <row r="850" spans="1:75" ht="12.75" customHeight="1">
      <c r="A850" s="5"/>
      <c r="B850" s="5"/>
      <c r="C850" s="5"/>
      <c r="D850" s="5"/>
      <c r="E850" s="5"/>
      <c r="F850" s="5"/>
      <c r="G850" s="5"/>
      <c r="H850" s="5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</row>
    <row r="851" spans="1:75" ht="12.75" customHeight="1">
      <c r="A851" s="5"/>
      <c r="B851" s="5"/>
      <c r="C851" s="5"/>
      <c r="D851" s="5"/>
      <c r="E851" s="5"/>
      <c r="F851" s="5"/>
      <c r="G851" s="5"/>
      <c r="H851" s="5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</row>
    <row r="852" spans="1:75" ht="12.75" customHeight="1">
      <c r="A852" s="5"/>
      <c r="B852" s="5"/>
      <c r="C852" s="5"/>
      <c r="D852" s="5"/>
      <c r="E852" s="5"/>
      <c r="F852" s="5"/>
      <c r="G852" s="5"/>
      <c r="H852" s="5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</row>
    <row r="853" spans="1:75" ht="12.75" customHeight="1">
      <c r="A853" s="5"/>
      <c r="B853" s="5"/>
      <c r="C853" s="5"/>
      <c r="D853" s="5"/>
      <c r="E853" s="5"/>
      <c r="F853" s="5"/>
      <c r="G853" s="5"/>
      <c r="H853" s="5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</row>
    <row r="854" spans="1:75" ht="12.75" customHeight="1">
      <c r="A854" s="5"/>
      <c r="B854" s="5"/>
      <c r="C854" s="5"/>
      <c r="D854" s="5"/>
      <c r="E854" s="5"/>
      <c r="F854" s="5"/>
      <c r="G854" s="5"/>
      <c r="H854" s="5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</row>
    <row r="855" spans="1:75" ht="12.75" customHeight="1">
      <c r="A855" s="5"/>
      <c r="B855" s="5"/>
      <c r="C855" s="5"/>
      <c r="D855" s="5"/>
      <c r="E855" s="5"/>
      <c r="F855" s="5"/>
      <c r="G855" s="5"/>
      <c r="H855" s="5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</row>
    <row r="856" spans="1:75" ht="12.75" customHeight="1">
      <c r="A856" s="5"/>
      <c r="B856" s="5"/>
      <c r="C856" s="5"/>
      <c r="D856" s="5"/>
      <c r="E856" s="5"/>
      <c r="F856" s="5"/>
      <c r="G856" s="5"/>
      <c r="H856" s="5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</row>
    <row r="857" spans="1:75" ht="12.75" customHeight="1">
      <c r="A857" s="5"/>
      <c r="B857" s="5"/>
      <c r="C857" s="5"/>
      <c r="D857" s="5"/>
      <c r="E857" s="5"/>
      <c r="F857" s="5"/>
      <c r="G857" s="5"/>
      <c r="H857" s="5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</row>
    <row r="858" spans="1:75" ht="12.75" customHeight="1">
      <c r="A858" s="5"/>
      <c r="B858" s="5"/>
      <c r="C858" s="5"/>
      <c r="D858" s="5"/>
      <c r="E858" s="5"/>
      <c r="F858" s="5"/>
      <c r="G858" s="5"/>
      <c r="H858" s="5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</row>
    <row r="859" spans="1:75" ht="12.75" customHeight="1">
      <c r="A859" s="5"/>
      <c r="B859" s="5"/>
      <c r="C859" s="5"/>
      <c r="D859" s="5"/>
      <c r="E859" s="5"/>
      <c r="F859" s="5"/>
      <c r="G859" s="5"/>
      <c r="H859" s="5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</row>
    <row r="860" spans="1:75" ht="12.75" customHeight="1">
      <c r="A860" s="5"/>
      <c r="B860" s="5"/>
      <c r="C860" s="5"/>
      <c r="D860" s="5"/>
      <c r="E860" s="5"/>
      <c r="F860" s="5"/>
      <c r="G860" s="5"/>
      <c r="H860" s="5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</row>
    <row r="861" spans="1:75" ht="12.75" customHeight="1">
      <c r="A861" s="5"/>
      <c r="B861" s="5"/>
      <c r="C861" s="5"/>
      <c r="D861" s="5"/>
      <c r="E861" s="5"/>
      <c r="F861" s="5"/>
      <c r="G861" s="5"/>
      <c r="H861" s="5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</row>
    <row r="862" spans="1:75" ht="12.75" customHeight="1">
      <c r="A862" s="5"/>
      <c r="B862" s="5"/>
      <c r="C862" s="5"/>
      <c r="D862" s="5"/>
      <c r="E862" s="5"/>
      <c r="F862" s="5"/>
      <c r="G862" s="5"/>
      <c r="H862" s="5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</row>
    <row r="863" spans="1:75" ht="12.75" customHeight="1">
      <c r="A863" s="5"/>
      <c r="B863" s="5"/>
      <c r="C863" s="5"/>
      <c r="D863" s="5"/>
      <c r="E863" s="5"/>
      <c r="F863" s="5"/>
      <c r="G863" s="5"/>
      <c r="H863" s="5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</row>
    <row r="864" spans="1:75" ht="12.75" customHeight="1">
      <c r="A864" s="5"/>
      <c r="B864" s="5"/>
      <c r="C864" s="5"/>
      <c r="D864" s="5"/>
      <c r="E864" s="5"/>
      <c r="F864" s="5"/>
      <c r="G864" s="5"/>
      <c r="H864" s="5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</row>
    <row r="865" spans="1:75" ht="12.75" customHeight="1">
      <c r="A865" s="5"/>
      <c r="B865" s="5"/>
      <c r="C865" s="5"/>
      <c r="D865" s="5"/>
      <c r="E865" s="5"/>
      <c r="F865" s="5"/>
      <c r="G865" s="5"/>
      <c r="H865" s="5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</row>
    <row r="866" spans="1:75" ht="12.75" customHeight="1">
      <c r="A866" s="5"/>
      <c r="B866" s="5"/>
      <c r="C866" s="5"/>
      <c r="D866" s="5"/>
      <c r="E866" s="5"/>
      <c r="F866" s="5"/>
      <c r="G866" s="5"/>
      <c r="H866" s="5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</row>
    <row r="867" spans="1:75" ht="12.75" customHeight="1">
      <c r="A867" s="5"/>
      <c r="B867" s="5"/>
      <c r="C867" s="5"/>
      <c r="D867" s="5"/>
      <c r="E867" s="5"/>
      <c r="F867" s="5"/>
      <c r="G867" s="5"/>
      <c r="H867" s="5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</row>
    <row r="868" spans="1:75" ht="12.75" customHeight="1">
      <c r="A868" s="5"/>
      <c r="B868" s="5"/>
      <c r="C868" s="5"/>
      <c r="D868" s="5"/>
      <c r="E868" s="5"/>
      <c r="F868" s="5"/>
      <c r="G868" s="5"/>
      <c r="H868" s="5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</row>
    <row r="869" spans="1:75" ht="12.75" customHeight="1">
      <c r="A869" s="5"/>
      <c r="B869" s="5"/>
      <c r="C869" s="5"/>
      <c r="D869" s="5"/>
      <c r="E869" s="5"/>
      <c r="F869" s="5"/>
      <c r="G869" s="5"/>
      <c r="H869" s="5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</row>
    <row r="870" spans="1:75" ht="12.75" customHeight="1">
      <c r="A870" s="5"/>
      <c r="B870" s="5"/>
      <c r="C870" s="5"/>
      <c r="D870" s="5"/>
      <c r="E870" s="5"/>
      <c r="F870" s="5"/>
      <c r="G870" s="5"/>
      <c r="H870" s="5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</row>
    <row r="871" spans="1:75" ht="12.75" customHeight="1">
      <c r="A871" s="5"/>
      <c r="B871" s="5"/>
      <c r="C871" s="5"/>
      <c r="D871" s="5"/>
      <c r="E871" s="5"/>
      <c r="F871" s="5"/>
      <c r="G871" s="5"/>
      <c r="H871" s="5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</row>
    <row r="872" spans="1:75" ht="12.75" customHeight="1">
      <c r="A872" s="5"/>
      <c r="B872" s="5"/>
      <c r="C872" s="5"/>
      <c r="D872" s="5"/>
      <c r="E872" s="5"/>
      <c r="F872" s="5"/>
      <c r="G872" s="5"/>
      <c r="H872" s="5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</row>
    <row r="873" spans="1:75" ht="12.75" customHeight="1">
      <c r="A873" s="5"/>
      <c r="B873" s="5"/>
      <c r="C873" s="5"/>
      <c r="D873" s="5"/>
      <c r="E873" s="5"/>
      <c r="F873" s="5"/>
      <c r="G873" s="5"/>
      <c r="H873" s="5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</row>
    <row r="874" spans="1:75" ht="12.75" customHeight="1">
      <c r="A874" s="5"/>
      <c r="B874" s="5"/>
      <c r="C874" s="5"/>
      <c r="D874" s="5"/>
      <c r="E874" s="5"/>
      <c r="F874" s="5"/>
      <c r="G874" s="5"/>
      <c r="H874" s="5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</row>
    <row r="875" spans="1:75" ht="12.75" customHeight="1">
      <c r="A875" s="5"/>
      <c r="B875" s="5"/>
      <c r="C875" s="5"/>
      <c r="D875" s="5"/>
      <c r="E875" s="5"/>
      <c r="F875" s="5"/>
      <c r="G875" s="5"/>
      <c r="H875" s="5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</row>
    <row r="876" spans="1:75" ht="12.75" customHeight="1">
      <c r="A876" s="5"/>
      <c r="B876" s="5"/>
      <c r="C876" s="5"/>
      <c r="D876" s="5"/>
      <c r="E876" s="5"/>
      <c r="F876" s="5"/>
      <c r="G876" s="5"/>
      <c r="H876" s="5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</row>
    <row r="877" spans="1:75" ht="12.75" customHeight="1">
      <c r="A877" s="5"/>
      <c r="B877" s="5"/>
      <c r="C877" s="5"/>
      <c r="D877" s="5"/>
      <c r="E877" s="5"/>
      <c r="F877" s="5"/>
      <c r="G877" s="5"/>
      <c r="H877" s="5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</row>
    <row r="878" spans="1:75" ht="12.75" customHeight="1">
      <c r="A878" s="5"/>
      <c r="B878" s="5"/>
      <c r="C878" s="5"/>
      <c r="D878" s="5"/>
      <c r="E878" s="5"/>
      <c r="F878" s="5"/>
      <c r="G878" s="5"/>
      <c r="H878" s="5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</row>
    <row r="879" spans="1:75" ht="12.75" customHeight="1">
      <c r="A879" s="5"/>
      <c r="B879" s="5"/>
      <c r="C879" s="5"/>
      <c r="D879" s="5"/>
      <c r="E879" s="5"/>
      <c r="F879" s="5"/>
      <c r="G879" s="5"/>
      <c r="H879" s="5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</row>
    <row r="880" spans="1:75" ht="12.75" customHeight="1">
      <c r="A880" s="5"/>
      <c r="B880" s="5"/>
      <c r="C880" s="5"/>
      <c r="D880" s="5"/>
      <c r="E880" s="5"/>
      <c r="F880" s="5"/>
      <c r="G880" s="5"/>
      <c r="H880" s="5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</row>
    <row r="881" spans="1:75" ht="12.75" customHeight="1">
      <c r="A881" s="5"/>
      <c r="B881" s="5"/>
      <c r="C881" s="5"/>
      <c r="D881" s="5"/>
      <c r="E881" s="5"/>
      <c r="F881" s="5"/>
      <c r="G881" s="5"/>
      <c r="H881" s="5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</row>
    <row r="882" spans="1:75" ht="12.75" customHeight="1">
      <c r="A882" s="5"/>
      <c r="B882" s="5"/>
      <c r="C882" s="5"/>
      <c r="D882" s="5"/>
      <c r="E882" s="5"/>
      <c r="F882" s="5"/>
      <c r="G882" s="5"/>
      <c r="H882" s="5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</row>
    <row r="883" spans="1:75" ht="12.75" customHeight="1">
      <c r="A883" s="5"/>
      <c r="B883" s="5"/>
      <c r="C883" s="5"/>
      <c r="D883" s="5"/>
      <c r="E883" s="5"/>
      <c r="F883" s="5"/>
      <c r="G883" s="5"/>
      <c r="H883" s="5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</row>
    <row r="884" spans="1:75" ht="12.75" customHeight="1">
      <c r="A884" s="5"/>
      <c r="B884" s="5"/>
      <c r="C884" s="5"/>
      <c r="D884" s="5"/>
      <c r="E884" s="5"/>
      <c r="F884" s="5"/>
      <c r="G884" s="5"/>
      <c r="H884" s="5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</row>
    <row r="885" spans="1:75" ht="12.75" customHeight="1">
      <c r="A885" s="5"/>
      <c r="B885" s="5"/>
      <c r="C885" s="5"/>
      <c r="D885" s="5"/>
      <c r="E885" s="5"/>
      <c r="F885" s="5"/>
      <c r="G885" s="5"/>
      <c r="H885" s="5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</row>
    <row r="886" spans="1:75" ht="12.75" customHeight="1">
      <c r="A886" s="5"/>
      <c r="B886" s="5"/>
      <c r="C886" s="5"/>
      <c r="D886" s="5"/>
      <c r="E886" s="5"/>
      <c r="F886" s="5"/>
      <c r="G886" s="5"/>
      <c r="H886" s="5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</row>
    <row r="887" spans="1:75" ht="12.75" customHeight="1">
      <c r="A887" s="5"/>
      <c r="B887" s="5"/>
      <c r="C887" s="5"/>
      <c r="D887" s="5"/>
      <c r="E887" s="5"/>
      <c r="F887" s="5"/>
      <c r="G887" s="5"/>
      <c r="H887" s="5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</row>
    <row r="888" spans="1:75" ht="12.75" customHeight="1">
      <c r="A888" s="5"/>
      <c r="B888" s="5"/>
      <c r="C888" s="5"/>
      <c r="D888" s="5"/>
      <c r="E888" s="5"/>
      <c r="F888" s="5"/>
      <c r="G888" s="5"/>
      <c r="H888" s="5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</row>
    <row r="889" spans="1:75" ht="12.75" customHeight="1">
      <c r="A889" s="5"/>
      <c r="B889" s="5"/>
      <c r="C889" s="5"/>
      <c r="D889" s="5"/>
      <c r="E889" s="5"/>
      <c r="F889" s="5"/>
      <c r="G889" s="5"/>
      <c r="H889" s="5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</row>
    <row r="890" spans="1:75" ht="12.75" customHeight="1">
      <c r="A890" s="5"/>
      <c r="B890" s="5"/>
      <c r="C890" s="5"/>
      <c r="D890" s="5"/>
      <c r="E890" s="5"/>
      <c r="F890" s="5"/>
      <c r="G890" s="5"/>
      <c r="H890" s="5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</row>
    <row r="891" spans="1:75" ht="12.75" customHeight="1">
      <c r="A891" s="5"/>
      <c r="B891" s="5"/>
      <c r="C891" s="5"/>
      <c r="D891" s="5"/>
      <c r="E891" s="5"/>
      <c r="F891" s="5"/>
      <c r="G891" s="5"/>
      <c r="H891" s="5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</row>
    <row r="892" spans="1:75" ht="12.75" customHeight="1">
      <c r="A892" s="5"/>
      <c r="B892" s="5"/>
      <c r="C892" s="5"/>
      <c r="D892" s="5"/>
      <c r="E892" s="5"/>
      <c r="F892" s="5"/>
      <c r="G892" s="5"/>
      <c r="H892" s="5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</row>
    <row r="893" spans="1:75" ht="12.75" customHeight="1">
      <c r="A893" s="5"/>
      <c r="B893" s="5"/>
      <c r="C893" s="5"/>
      <c r="D893" s="5"/>
      <c r="E893" s="5"/>
      <c r="F893" s="5"/>
      <c r="G893" s="5"/>
      <c r="H893" s="5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</row>
    <row r="894" spans="1:75" ht="12.75" customHeight="1">
      <c r="A894" s="5"/>
      <c r="B894" s="5"/>
      <c r="C894" s="5"/>
      <c r="D894" s="5"/>
      <c r="E894" s="5"/>
      <c r="F894" s="5"/>
      <c r="G894" s="5"/>
      <c r="H894" s="5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</row>
    <row r="895" spans="1:75" ht="12.75" customHeight="1">
      <c r="A895" s="5"/>
      <c r="B895" s="5"/>
      <c r="C895" s="5"/>
      <c r="D895" s="5"/>
      <c r="E895" s="5"/>
      <c r="F895" s="5"/>
      <c r="G895" s="5"/>
      <c r="H895" s="5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</row>
    <row r="896" spans="1:75" ht="12.75" customHeight="1">
      <c r="A896" s="5"/>
      <c r="B896" s="5"/>
      <c r="C896" s="5"/>
      <c r="D896" s="5"/>
      <c r="E896" s="5"/>
      <c r="F896" s="5"/>
      <c r="G896" s="5"/>
      <c r="H896" s="5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</row>
    <row r="897" spans="1:75" ht="12.75" customHeight="1">
      <c r="A897" s="5"/>
      <c r="B897" s="5"/>
      <c r="C897" s="5"/>
      <c r="D897" s="5"/>
      <c r="E897" s="5"/>
      <c r="F897" s="5"/>
      <c r="G897" s="5"/>
      <c r="H897" s="5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</row>
    <row r="898" spans="1:75" ht="12.75" customHeight="1">
      <c r="A898" s="5"/>
      <c r="B898" s="5"/>
      <c r="C898" s="5"/>
      <c r="D898" s="5"/>
      <c r="E898" s="5"/>
      <c r="F898" s="5"/>
      <c r="G898" s="5"/>
      <c r="H898" s="5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</row>
    <row r="899" spans="1:75" ht="12.75" customHeight="1">
      <c r="A899" s="5"/>
      <c r="B899" s="5"/>
      <c r="C899" s="5"/>
      <c r="D899" s="5"/>
      <c r="E899" s="5"/>
      <c r="F899" s="5"/>
      <c r="G899" s="5"/>
      <c r="H899" s="5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</row>
    <row r="900" spans="1:75" ht="12.75" customHeight="1">
      <c r="A900" s="5"/>
      <c r="B900" s="5"/>
      <c r="C900" s="5"/>
      <c r="D900" s="5"/>
      <c r="E900" s="5"/>
      <c r="F900" s="5"/>
      <c r="G900" s="5"/>
      <c r="H900" s="5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</row>
    <row r="901" spans="1:75" ht="12.75" customHeight="1">
      <c r="A901" s="5"/>
      <c r="B901" s="5"/>
      <c r="C901" s="5"/>
      <c r="D901" s="5"/>
      <c r="E901" s="5"/>
      <c r="F901" s="5"/>
      <c r="G901" s="5"/>
      <c r="H901" s="5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</row>
    <row r="902" spans="1:75" ht="12.75" customHeight="1">
      <c r="A902" s="5"/>
      <c r="B902" s="5"/>
      <c r="C902" s="5"/>
      <c r="D902" s="5"/>
      <c r="E902" s="5"/>
      <c r="F902" s="5"/>
      <c r="G902" s="5"/>
      <c r="H902" s="5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</row>
    <row r="903" spans="1:75" ht="12.75" customHeight="1">
      <c r="A903" s="5"/>
      <c r="B903" s="5"/>
      <c r="C903" s="5"/>
      <c r="D903" s="5"/>
      <c r="E903" s="5"/>
      <c r="F903" s="5"/>
      <c r="G903" s="5"/>
      <c r="H903" s="5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</row>
    <row r="904" spans="1:75" ht="12.75" customHeight="1">
      <c r="A904" s="5"/>
      <c r="B904" s="5"/>
      <c r="C904" s="5"/>
      <c r="D904" s="5"/>
      <c r="E904" s="5"/>
      <c r="F904" s="5"/>
      <c r="G904" s="5"/>
      <c r="H904" s="5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</row>
    <row r="905" spans="1:75" ht="12.75" customHeight="1">
      <c r="A905" s="5"/>
      <c r="B905" s="5"/>
      <c r="C905" s="5"/>
      <c r="D905" s="5"/>
      <c r="E905" s="5"/>
      <c r="F905" s="5"/>
      <c r="G905" s="5"/>
      <c r="H905" s="5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</row>
    <row r="906" spans="1:75" ht="12.75" customHeight="1">
      <c r="A906" s="5"/>
      <c r="B906" s="5"/>
      <c r="C906" s="5"/>
      <c r="D906" s="5"/>
      <c r="E906" s="5"/>
      <c r="F906" s="5"/>
      <c r="G906" s="5"/>
      <c r="H906" s="5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</row>
    <row r="907" spans="1:75" ht="12.75" customHeight="1">
      <c r="A907" s="5"/>
      <c r="B907" s="5"/>
      <c r="C907" s="5"/>
      <c r="D907" s="5"/>
      <c r="E907" s="5"/>
      <c r="F907" s="5"/>
      <c r="G907" s="5"/>
      <c r="H907" s="5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</row>
    <row r="908" spans="1:75" ht="12.75" customHeight="1">
      <c r="A908" s="5"/>
      <c r="B908" s="5"/>
      <c r="C908" s="5"/>
      <c r="D908" s="5"/>
      <c r="E908" s="5"/>
      <c r="F908" s="5"/>
      <c r="G908" s="5"/>
      <c r="H908" s="5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</row>
    <row r="909" spans="1:75" ht="12.75" customHeight="1">
      <c r="A909" s="5"/>
      <c r="B909" s="5"/>
      <c r="C909" s="5"/>
      <c r="D909" s="5"/>
      <c r="E909" s="5"/>
      <c r="F909" s="5"/>
      <c r="G909" s="5"/>
      <c r="H909" s="5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</row>
    <row r="910" spans="1:75" ht="12.75" customHeight="1">
      <c r="A910" s="5"/>
      <c r="B910" s="5"/>
      <c r="C910" s="5"/>
      <c r="D910" s="5"/>
      <c r="E910" s="5"/>
      <c r="F910" s="5"/>
      <c r="G910" s="5"/>
      <c r="H910" s="5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</row>
    <row r="911" spans="1:75" ht="12.75" customHeight="1">
      <c r="A911" s="5"/>
      <c r="B911" s="5"/>
      <c r="C911" s="5"/>
      <c r="D911" s="5"/>
      <c r="E911" s="5"/>
      <c r="F911" s="5"/>
      <c r="G911" s="5"/>
      <c r="H911" s="5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</row>
    <row r="912" spans="1:75" ht="12.75" customHeight="1">
      <c r="A912" s="5"/>
      <c r="B912" s="5"/>
      <c r="C912" s="5"/>
      <c r="D912" s="5"/>
      <c r="E912" s="5"/>
      <c r="F912" s="5"/>
      <c r="G912" s="5"/>
      <c r="H912" s="5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</row>
    <row r="913" spans="1:75" ht="12.75" customHeight="1">
      <c r="A913" s="5"/>
      <c r="B913" s="5"/>
      <c r="C913" s="5"/>
      <c r="D913" s="5"/>
      <c r="E913" s="5"/>
      <c r="F913" s="5"/>
      <c r="G913" s="5"/>
      <c r="H913" s="5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</row>
    <row r="914" spans="1:75" ht="12.75" customHeight="1">
      <c r="A914" s="5"/>
      <c r="B914" s="5"/>
      <c r="C914" s="5"/>
      <c r="D914" s="5"/>
      <c r="E914" s="5"/>
      <c r="F914" s="5"/>
      <c r="G914" s="5"/>
      <c r="H914" s="5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</row>
    <row r="915" spans="1:75" ht="12.75" customHeight="1">
      <c r="A915" s="5"/>
      <c r="B915" s="5"/>
      <c r="C915" s="5"/>
      <c r="D915" s="5"/>
      <c r="E915" s="5"/>
      <c r="F915" s="5"/>
      <c r="G915" s="5"/>
      <c r="H915" s="5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</row>
    <row r="916" spans="1:75" ht="12.75" customHeight="1">
      <c r="A916" s="5"/>
      <c r="B916" s="5"/>
      <c r="C916" s="5"/>
      <c r="D916" s="5"/>
      <c r="E916" s="5"/>
      <c r="F916" s="5"/>
      <c r="G916" s="5"/>
      <c r="H916" s="5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</row>
    <row r="917" spans="1:75" ht="12.75" customHeight="1">
      <c r="A917" s="5"/>
      <c r="B917" s="5"/>
      <c r="C917" s="5"/>
      <c r="D917" s="5"/>
      <c r="E917" s="5"/>
      <c r="F917" s="5"/>
      <c r="G917" s="5"/>
      <c r="H917" s="5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</row>
    <row r="918" spans="1:75" ht="12.75" customHeight="1">
      <c r="A918" s="5"/>
      <c r="B918" s="5"/>
      <c r="C918" s="5"/>
      <c r="D918" s="5"/>
      <c r="E918" s="5"/>
      <c r="F918" s="5"/>
      <c r="G918" s="5"/>
      <c r="H918" s="5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</row>
    <row r="919" spans="1:75" ht="12.75" customHeight="1">
      <c r="A919" s="5"/>
      <c r="B919" s="5"/>
      <c r="C919" s="5"/>
      <c r="D919" s="5"/>
      <c r="E919" s="5"/>
      <c r="F919" s="5"/>
      <c r="G919" s="5"/>
      <c r="H919" s="5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</row>
    <row r="920" spans="1:75" ht="12.75" customHeight="1">
      <c r="A920" s="5"/>
      <c r="B920" s="5"/>
      <c r="C920" s="5"/>
      <c r="D920" s="5"/>
      <c r="E920" s="5"/>
      <c r="F920" s="5"/>
      <c r="G920" s="5"/>
      <c r="H920" s="5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</row>
    <row r="921" spans="1:75" ht="12.75" customHeight="1">
      <c r="A921" s="5"/>
      <c r="B921" s="5"/>
      <c r="C921" s="5"/>
      <c r="D921" s="5"/>
      <c r="E921" s="5"/>
      <c r="F921" s="5"/>
      <c r="G921" s="5"/>
      <c r="H921" s="5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</row>
    <row r="922" spans="1:75" ht="12.75" customHeight="1">
      <c r="A922" s="5"/>
      <c r="B922" s="5"/>
      <c r="C922" s="5"/>
      <c r="D922" s="5"/>
      <c r="E922" s="5"/>
      <c r="F922" s="5"/>
      <c r="G922" s="5"/>
      <c r="H922" s="5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</row>
    <row r="923" spans="1:75" ht="12.75" customHeight="1">
      <c r="A923" s="5"/>
      <c r="B923" s="5"/>
      <c r="C923" s="5"/>
      <c r="D923" s="5"/>
      <c r="E923" s="5"/>
      <c r="F923" s="5"/>
      <c r="G923" s="5"/>
      <c r="H923" s="5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</row>
    <row r="924" spans="1:75" ht="12.75" customHeight="1">
      <c r="A924" s="5"/>
      <c r="B924" s="5"/>
      <c r="C924" s="5"/>
      <c r="D924" s="5"/>
      <c r="E924" s="5"/>
      <c r="F924" s="5"/>
      <c r="G924" s="5"/>
      <c r="H924" s="5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</row>
    <row r="925" spans="1:75" ht="12.75" customHeight="1">
      <c r="A925" s="5"/>
      <c r="B925" s="5"/>
      <c r="C925" s="5"/>
      <c r="D925" s="5"/>
      <c r="E925" s="5"/>
      <c r="F925" s="5"/>
      <c r="G925" s="5"/>
      <c r="H925" s="5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</row>
    <row r="926" spans="1:75" ht="12.75" customHeight="1">
      <c r="A926" s="5"/>
      <c r="B926" s="5"/>
      <c r="C926" s="5"/>
      <c r="D926" s="5"/>
      <c r="E926" s="5"/>
      <c r="F926" s="5"/>
      <c r="G926" s="5"/>
      <c r="H926" s="5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</row>
    <row r="927" spans="1:75" ht="12.75" customHeight="1">
      <c r="A927" s="5"/>
      <c r="B927" s="5"/>
      <c r="C927" s="5"/>
      <c r="D927" s="5"/>
      <c r="E927" s="5"/>
      <c r="F927" s="5"/>
      <c r="G927" s="5"/>
      <c r="H927" s="5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</row>
    <row r="928" spans="1:75" ht="12.75" customHeight="1">
      <c r="A928" s="5"/>
      <c r="B928" s="5"/>
      <c r="C928" s="5"/>
      <c r="D928" s="5"/>
      <c r="E928" s="5"/>
      <c r="F928" s="5"/>
      <c r="G928" s="5"/>
      <c r="H928" s="5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</row>
    <row r="929" spans="1:75" ht="12.75" customHeight="1">
      <c r="A929" s="5"/>
      <c r="B929" s="5"/>
      <c r="C929" s="5"/>
      <c r="D929" s="5"/>
      <c r="E929" s="5"/>
      <c r="F929" s="5"/>
      <c r="G929" s="5"/>
      <c r="H929" s="5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</row>
    <row r="930" spans="1:75" ht="12.75" customHeight="1">
      <c r="A930" s="5"/>
      <c r="B930" s="5"/>
      <c r="C930" s="5"/>
      <c r="D930" s="5"/>
      <c r="E930" s="5"/>
      <c r="F930" s="5"/>
      <c r="G930" s="5"/>
      <c r="H930" s="5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</row>
    <row r="931" spans="1:75" ht="12.75" customHeight="1">
      <c r="A931" s="5"/>
      <c r="B931" s="5"/>
      <c r="C931" s="5"/>
      <c r="D931" s="5"/>
      <c r="E931" s="5"/>
      <c r="F931" s="5"/>
      <c r="G931" s="5"/>
      <c r="H931" s="5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</row>
    <row r="932" spans="1:75" ht="12.75" customHeight="1">
      <c r="A932" s="5"/>
      <c r="B932" s="5"/>
      <c r="C932" s="5"/>
      <c r="D932" s="5"/>
      <c r="E932" s="5"/>
      <c r="F932" s="5"/>
      <c r="G932" s="5"/>
      <c r="H932" s="5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</row>
    <row r="933" spans="1:75" ht="12.75" customHeight="1">
      <c r="A933" s="5"/>
      <c r="B933" s="5"/>
      <c r="C933" s="5"/>
      <c r="D933" s="5"/>
      <c r="E933" s="5"/>
      <c r="F933" s="5"/>
      <c r="G933" s="5"/>
      <c r="H933" s="5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</row>
    <row r="934" spans="1:75" ht="12.75" customHeight="1">
      <c r="A934" s="5"/>
      <c r="B934" s="5"/>
      <c r="C934" s="5"/>
      <c r="D934" s="5"/>
      <c r="E934" s="5"/>
      <c r="F934" s="5"/>
      <c r="G934" s="5"/>
      <c r="H934" s="5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</row>
    <row r="935" spans="1:75" ht="12.75" customHeight="1">
      <c r="A935" s="5"/>
      <c r="B935" s="5"/>
      <c r="C935" s="5"/>
      <c r="D935" s="5"/>
      <c r="E935" s="5"/>
      <c r="F935" s="5"/>
      <c r="G935" s="5"/>
      <c r="H935" s="5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</row>
    <row r="936" spans="1:75" ht="12.75" customHeight="1">
      <c r="A936" s="5"/>
      <c r="B936" s="5"/>
      <c r="C936" s="5"/>
      <c r="D936" s="5"/>
      <c r="E936" s="5"/>
      <c r="F936" s="5"/>
      <c r="G936" s="5"/>
      <c r="H936" s="5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</row>
    <row r="937" spans="1:75" ht="12.75" customHeight="1">
      <c r="A937" s="5"/>
      <c r="B937" s="5"/>
      <c r="C937" s="5"/>
      <c r="D937" s="5"/>
      <c r="E937" s="5"/>
      <c r="F937" s="5"/>
      <c r="G937" s="5"/>
      <c r="H937" s="5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</row>
    <row r="938" spans="1:75" ht="12.75" customHeight="1">
      <c r="A938" s="5"/>
      <c r="B938" s="5"/>
      <c r="C938" s="5"/>
      <c r="D938" s="5"/>
      <c r="E938" s="5"/>
      <c r="F938" s="5"/>
      <c r="G938" s="5"/>
      <c r="H938" s="5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</row>
    <row r="939" spans="1:75" ht="12.75" customHeight="1">
      <c r="A939" s="5"/>
      <c r="B939" s="5"/>
      <c r="C939" s="5"/>
      <c r="D939" s="5"/>
      <c r="E939" s="5"/>
      <c r="F939" s="5"/>
      <c r="G939" s="5"/>
      <c r="H939" s="5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</row>
    <row r="940" spans="1:75" ht="12.75" customHeight="1">
      <c r="A940" s="5"/>
      <c r="B940" s="5"/>
      <c r="C940" s="5"/>
      <c r="D940" s="5"/>
      <c r="E940" s="5"/>
      <c r="F940" s="5"/>
      <c r="G940" s="5"/>
      <c r="H940" s="5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</row>
    <row r="941" spans="1:75" ht="12.75" customHeight="1">
      <c r="A941" s="5"/>
      <c r="B941" s="5"/>
      <c r="C941" s="5"/>
      <c r="D941" s="5"/>
      <c r="E941" s="5"/>
      <c r="F941" s="5"/>
      <c r="G941" s="5"/>
      <c r="H941" s="5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</row>
    <row r="942" spans="1:75" ht="12.75" customHeight="1">
      <c r="A942" s="5"/>
      <c r="B942" s="5"/>
      <c r="C942" s="5"/>
      <c r="D942" s="5"/>
      <c r="E942" s="5"/>
      <c r="F942" s="5"/>
      <c r="G942" s="5"/>
      <c r="H942" s="5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</row>
    <row r="943" spans="1:75" ht="12.75" customHeight="1">
      <c r="A943" s="5"/>
      <c r="B943" s="5"/>
      <c r="C943" s="5"/>
      <c r="D943" s="5"/>
      <c r="E943" s="5"/>
      <c r="F943" s="5"/>
      <c r="G943" s="5"/>
      <c r="H943" s="5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</row>
    <row r="944" spans="1:75" ht="12.75" customHeight="1">
      <c r="A944" s="5"/>
      <c r="B944" s="5"/>
      <c r="C944" s="5"/>
      <c r="D944" s="5"/>
      <c r="E944" s="5"/>
      <c r="F944" s="5"/>
      <c r="G944" s="5"/>
      <c r="H944" s="5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</row>
    <row r="945" spans="1:75" ht="12.75" customHeight="1">
      <c r="A945" s="5"/>
      <c r="B945" s="5"/>
      <c r="C945" s="5"/>
      <c r="D945" s="5"/>
      <c r="E945" s="5"/>
      <c r="F945" s="5"/>
      <c r="G945" s="5"/>
      <c r="H945" s="5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</row>
    <row r="946" spans="1:75" ht="12.75" customHeight="1">
      <c r="A946" s="5"/>
      <c r="B946" s="5"/>
      <c r="C946" s="5"/>
      <c r="D946" s="5"/>
      <c r="E946" s="5"/>
      <c r="F946" s="5"/>
      <c r="G946" s="5"/>
      <c r="H946" s="5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</row>
    <row r="947" spans="1:75" ht="12.75" customHeight="1">
      <c r="A947" s="5"/>
      <c r="B947" s="5"/>
      <c r="C947" s="5"/>
      <c r="D947" s="5"/>
      <c r="E947" s="5"/>
      <c r="F947" s="5"/>
      <c r="G947" s="5"/>
      <c r="H947" s="5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</row>
    <row r="948" spans="1:75" ht="12.75" customHeight="1">
      <c r="A948" s="5"/>
      <c r="B948" s="5"/>
      <c r="C948" s="5"/>
      <c r="D948" s="5"/>
      <c r="E948" s="5"/>
      <c r="F948" s="5"/>
      <c r="G948" s="5"/>
      <c r="H948" s="5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</row>
    <row r="949" spans="1:75" ht="12.75" customHeight="1">
      <c r="A949" s="5"/>
      <c r="B949" s="5"/>
      <c r="C949" s="5"/>
      <c r="D949" s="5"/>
      <c r="E949" s="5"/>
      <c r="F949" s="5"/>
      <c r="G949" s="5"/>
      <c r="H949" s="5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</row>
    <row r="950" spans="1:75" ht="12.75" customHeight="1">
      <c r="A950" s="5"/>
      <c r="B950" s="5"/>
      <c r="C950" s="5"/>
      <c r="D950" s="5"/>
      <c r="E950" s="5"/>
      <c r="F950" s="5"/>
      <c r="G950" s="5"/>
      <c r="H950" s="5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</row>
    <row r="951" spans="1:75" ht="12.75" customHeight="1">
      <c r="A951" s="5"/>
      <c r="B951" s="5"/>
      <c r="C951" s="5"/>
      <c r="D951" s="5"/>
      <c r="E951" s="5"/>
      <c r="F951" s="5"/>
      <c r="G951" s="5"/>
      <c r="H951" s="5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</row>
    <row r="952" spans="1:75" ht="12.75" customHeight="1">
      <c r="A952" s="5"/>
      <c r="B952" s="5"/>
      <c r="C952" s="5"/>
      <c r="D952" s="5"/>
      <c r="E952" s="5"/>
      <c r="F952" s="5"/>
      <c r="G952" s="5"/>
      <c r="H952" s="5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</row>
    <row r="953" spans="1:75" ht="12.75" customHeight="1">
      <c r="A953" s="5"/>
      <c r="B953" s="5"/>
      <c r="C953" s="5"/>
      <c r="D953" s="5"/>
      <c r="E953" s="5"/>
      <c r="F953" s="5"/>
      <c r="G953" s="5"/>
      <c r="H953" s="5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</row>
    <row r="954" spans="1:75" ht="12.75" customHeight="1">
      <c r="A954" s="5"/>
      <c r="B954" s="5"/>
      <c r="C954" s="5"/>
      <c r="D954" s="5"/>
      <c r="E954" s="5"/>
      <c r="F954" s="5"/>
      <c r="G954" s="5"/>
      <c r="H954" s="5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</row>
    <row r="955" spans="1:75" ht="12.75" customHeight="1">
      <c r="A955" s="5"/>
      <c r="B955" s="5"/>
      <c r="C955" s="5"/>
      <c r="D955" s="5"/>
      <c r="E955" s="5"/>
      <c r="F955" s="5"/>
      <c r="G955" s="5"/>
      <c r="H955" s="5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</row>
    <row r="956" spans="1:75" ht="12.75" customHeight="1">
      <c r="A956" s="5"/>
      <c r="B956" s="5"/>
      <c r="C956" s="5"/>
      <c r="D956" s="5"/>
      <c r="E956" s="5"/>
      <c r="F956" s="5"/>
      <c r="G956" s="5"/>
      <c r="H956" s="5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</row>
    <row r="957" spans="1:75" ht="12.75" customHeight="1">
      <c r="A957" s="5"/>
      <c r="B957" s="5"/>
      <c r="C957" s="5"/>
      <c r="D957" s="5"/>
      <c r="E957" s="5"/>
      <c r="F957" s="5"/>
      <c r="G957" s="5"/>
      <c r="H957" s="5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</row>
    <row r="958" spans="1:75" ht="12.75" customHeight="1">
      <c r="A958" s="5"/>
      <c r="B958" s="5"/>
      <c r="C958" s="5"/>
      <c r="D958" s="5"/>
      <c r="E958" s="5"/>
      <c r="F958" s="5"/>
      <c r="G958" s="5"/>
      <c r="H958" s="5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</row>
    <row r="959" spans="1:75" ht="12.75" customHeight="1">
      <c r="A959" s="5"/>
      <c r="B959" s="5"/>
      <c r="C959" s="5"/>
      <c r="D959" s="5"/>
      <c r="E959" s="5"/>
      <c r="F959" s="5"/>
      <c r="G959" s="5"/>
      <c r="H959" s="5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</row>
    <row r="960" spans="1:75" ht="12.75" customHeight="1">
      <c r="A960" s="5"/>
      <c r="B960" s="5"/>
      <c r="C960" s="5"/>
      <c r="D960" s="5"/>
      <c r="E960" s="5"/>
      <c r="F960" s="5"/>
      <c r="G960" s="5"/>
      <c r="H960" s="5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</row>
    <row r="961" spans="1:75" ht="12.75" customHeight="1">
      <c r="A961" s="5"/>
      <c r="B961" s="5"/>
      <c r="C961" s="5"/>
      <c r="D961" s="5"/>
      <c r="E961" s="5"/>
      <c r="F961" s="5"/>
      <c r="G961" s="5"/>
      <c r="H961" s="5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</row>
    <row r="962" spans="1:75" ht="12.75" customHeight="1">
      <c r="A962" s="5"/>
      <c r="B962" s="5"/>
      <c r="C962" s="5"/>
      <c r="D962" s="5"/>
      <c r="E962" s="5"/>
      <c r="F962" s="5"/>
      <c r="G962" s="5"/>
      <c r="H962" s="5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</row>
    <row r="963" spans="1:75" ht="12.75" customHeight="1">
      <c r="A963" s="5"/>
      <c r="B963" s="5"/>
      <c r="C963" s="5"/>
      <c r="D963" s="5"/>
      <c r="E963" s="5"/>
      <c r="F963" s="5"/>
      <c r="G963" s="5"/>
      <c r="H963" s="5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</row>
    <row r="964" spans="1:75" ht="12.75" customHeight="1">
      <c r="A964" s="5"/>
      <c r="B964" s="5"/>
      <c r="C964" s="5"/>
      <c r="D964" s="5"/>
      <c r="E964" s="5"/>
      <c r="F964" s="5"/>
      <c r="G964" s="5"/>
      <c r="H964" s="5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</row>
    <row r="965" spans="1:75" ht="12.75" customHeight="1">
      <c r="A965" s="5"/>
      <c r="B965" s="5"/>
      <c r="C965" s="5"/>
      <c r="D965" s="5"/>
      <c r="E965" s="5"/>
      <c r="F965" s="5"/>
      <c r="G965" s="5"/>
      <c r="H965" s="5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</row>
    <row r="966" spans="1:75" ht="12.75" customHeight="1">
      <c r="A966" s="5"/>
      <c r="B966" s="5"/>
      <c r="C966" s="5"/>
      <c r="D966" s="5"/>
      <c r="E966" s="5"/>
      <c r="F966" s="5"/>
      <c r="G966" s="5"/>
      <c r="H966" s="5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</row>
    <row r="967" spans="1:75" ht="12.75" customHeight="1">
      <c r="A967" s="5"/>
      <c r="B967" s="5"/>
      <c r="C967" s="5"/>
      <c r="D967" s="5"/>
      <c r="E967" s="5"/>
      <c r="F967" s="5"/>
      <c r="G967" s="5"/>
      <c r="H967" s="5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</row>
    <row r="968" spans="1:75" ht="12.75" customHeight="1">
      <c r="A968" s="5"/>
      <c r="B968" s="5"/>
      <c r="C968" s="5"/>
      <c r="D968" s="5"/>
      <c r="E968" s="5"/>
      <c r="F968" s="5"/>
      <c r="G968" s="5"/>
      <c r="H968" s="5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</row>
    <row r="969" spans="1:75" ht="12.75" customHeight="1">
      <c r="A969" s="5"/>
      <c r="B969" s="5"/>
      <c r="C969" s="5"/>
      <c r="D969" s="5"/>
      <c r="E969" s="5"/>
      <c r="F969" s="5"/>
      <c r="G969" s="5"/>
      <c r="H969" s="5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</row>
    <row r="970" spans="1:75" ht="12.75" customHeight="1">
      <c r="A970" s="5"/>
      <c r="B970" s="5"/>
      <c r="C970" s="5"/>
      <c r="D970" s="5"/>
      <c r="E970" s="5"/>
      <c r="F970" s="5"/>
      <c r="G970" s="5"/>
      <c r="H970" s="5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</row>
    <row r="971" spans="1:75" ht="12.75" customHeight="1">
      <c r="A971" s="5"/>
      <c r="B971" s="5"/>
      <c r="C971" s="5"/>
      <c r="D971" s="5"/>
      <c r="E971" s="5"/>
      <c r="F971" s="5"/>
      <c r="G971" s="5"/>
      <c r="H971" s="5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</row>
    <row r="972" spans="1:75" ht="12.75" customHeight="1">
      <c r="A972" s="5"/>
      <c r="B972" s="5"/>
      <c r="C972" s="5"/>
      <c r="D972" s="5"/>
      <c r="E972" s="5"/>
      <c r="F972" s="5"/>
      <c r="G972" s="5"/>
      <c r="H972" s="5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</row>
    <row r="973" spans="1:75" ht="12.75" customHeight="1">
      <c r="A973" s="5"/>
      <c r="B973" s="5"/>
      <c r="C973" s="5"/>
      <c r="D973" s="5"/>
      <c r="E973" s="5"/>
      <c r="F973" s="5"/>
      <c r="G973" s="5"/>
      <c r="H973" s="5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</row>
    <row r="974" spans="1:75" ht="12.75" customHeight="1">
      <c r="A974" s="5"/>
      <c r="B974" s="5"/>
      <c r="C974" s="5"/>
      <c r="D974" s="5"/>
      <c r="E974" s="5"/>
      <c r="F974" s="5"/>
      <c r="G974" s="5"/>
      <c r="H974" s="5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</row>
    <row r="975" spans="1:75" ht="12.75" customHeight="1">
      <c r="A975" s="5"/>
      <c r="B975" s="5"/>
      <c r="C975" s="5"/>
      <c r="D975" s="5"/>
      <c r="E975" s="5"/>
      <c r="F975" s="5"/>
      <c r="G975" s="5"/>
      <c r="H975" s="5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</row>
    <row r="976" spans="1:75" ht="12.75" customHeight="1">
      <c r="A976" s="5"/>
      <c r="B976" s="5"/>
      <c r="C976" s="5"/>
      <c r="D976" s="5"/>
      <c r="E976" s="5"/>
      <c r="F976" s="5"/>
      <c r="G976" s="5"/>
      <c r="H976" s="5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</row>
    <row r="977" spans="1:75" ht="12.75" customHeight="1">
      <c r="A977" s="5"/>
      <c r="B977" s="5"/>
      <c r="C977" s="5"/>
      <c r="D977" s="5"/>
      <c r="E977" s="5"/>
      <c r="F977" s="5"/>
      <c r="G977" s="5"/>
      <c r="H977" s="5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</row>
    <row r="978" spans="1:75" ht="12.75" customHeight="1">
      <c r="A978" s="5"/>
      <c r="B978" s="5"/>
      <c r="C978" s="5"/>
      <c r="D978" s="5"/>
      <c r="E978" s="5"/>
      <c r="F978" s="5"/>
      <c r="G978" s="5"/>
      <c r="H978" s="5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</row>
    <row r="979" spans="1:75" ht="12.75" customHeight="1">
      <c r="A979" s="5"/>
      <c r="B979" s="5"/>
      <c r="C979" s="5"/>
      <c r="D979" s="5"/>
      <c r="E979" s="5"/>
      <c r="F979" s="5"/>
      <c r="G979" s="5"/>
      <c r="H979" s="5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</row>
    <row r="980" spans="1:75" ht="12.75" customHeight="1">
      <c r="A980" s="5"/>
      <c r="B980" s="5"/>
      <c r="C980" s="5"/>
      <c r="D980" s="5"/>
      <c r="E980" s="5"/>
      <c r="F980" s="5"/>
      <c r="G980" s="5"/>
      <c r="H980" s="5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</row>
    <row r="981" spans="1:75" ht="12.75" customHeight="1">
      <c r="A981" s="5"/>
      <c r="B981" s="5"/>
      <c r="C981" s="5"/>
      <c r="D981" s="5"/>
      <c r="E981" s="5"/>
      <c r="F981" s="5"/>
      <c r="G981" s="5"/>
      <c r="H981" s="5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</row>
    <row r="982" spans="1:75" ht="12.75" customHeight="1">
      <c r="A982" s="5"/>
      <c r="B982" s="5"/>
      <c r="C982" s="5"/>
      <c r="D982" s="5"/>
      <c r="E982" s="5"/>
      <c r="F982" s="5"/>
      <c r="G982" s="5"/>
      <c r="H982" s="5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</row>
    <row r="983" spans="1:75" ht="12.75" customHeight="1">
      <c r="A983" s="5"/>
      <c r="B983" s="5"/>
      <c r="C983" s="5"/>
      <c r="D983" s="5"/>
      <c r="E983" s="5"/>
      <c r="F983" s="5"/>
      <c r="G983" s="5"/>
      <c r="H983" s="5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</row>
    <row r="984" spans="1:75" ht="12.75" customHeight="1">
      <c r="A984" s="5"/>
      <c r="B984" s="5"/>
      <c r="C984" s="5"/>
      <c r="D984" s="5"/>
      <c r="E984" s="5"/>
      <c r="F984" s="5"/>
      <c r="G984" s="5"/>
      <c r="H984" s="5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</row>
    <row r="985" spans="1:75" ht="12.75" customHeight="1">
      <c r="A985" s="5"/>
      <c r="B985" s="5"/>
      <c r="C985" s="5"/>
      <c r="D985" s="5"/>
      <c r="E985" s="5"/>
      <c r="F985" s="5"/>
      <c r="G985" s="5"/>
      <c r="H985" s="5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</row>
    <row r="986" spans="1:75" ht="12.75" customHeight="1">
      <c r="A986" s="5"/>
      <c r="B986" s="5"/>
      <c r="C986" s="5"/>
      <c r="D986" s="5"/>
      <c r="E986" s="5"/>
      <c r="F986" s="5"/>
      <c r="G986" s="5"/>
      <c r="H986" s="5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</row>
    <row r="987" spans="1:75" ht="12.75" customHeight="1">
      <c r="A987" s="5"/>
      <c r="B987" s="5"/>
      <c r="C987" s="5"/>
      <c r="D987" s="5"/>
      <c r="E987" s="5"/>
      <c r="F987" s="5"/>
      <c r="G987" s="5"/>
      <c r="H987" s="5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</row>
    <row r="988" spans="1:75" ht="12.75" customHeight="1">
      <c r="A988" s="5"/>
      <c r="B988" s="5"/>
      <c r="C988" s="5"/>
      <c r="D988" s="5"/>
      <c r="E988" s="5"/>
      <c r="F988" s="5"/>
      <c r="G988" s="5"/>
      <c r="H988" s="5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</row>
    <row r="989" spans="1:75" ht="12.75" customHeight="1">
      <c r="A989" s="5"/>
      <c r="B989" s="5"/>
      <c r="C989" s="5"/>
      <c r="D989" s="5"/>
      <c r="E989" s="5"/>
      <c r="F989" s="5"/>
      <c r="G989" s="5"/>
      <c r="H989" s="5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</row>
    <row r="990" spans="1:75" ht="12.75" customHeight="1">
      <c r="A990" s="5"/>
      <c r="B990" s="5"/>
      <c r="C990" s="5"/>
      <c r="D990" s="5"/>
      <c r="E990" s="5"/>
      <c r="F990" s="5"/>
      <c r="G990" s="5"/>
      <c r="H990" s="5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</row>
    <row r="991" spans="1:75" ht="12.75" customHeight="1">
      <c r="A991" s="5"/>
      <c r="B991" s="5"/>
      <c r="C991" s="5"/>
      <c r="D991" s="5"/>
      <c r="E991" s="5"/>
      <c r="F991" s="5"/>
      <c r="G991" s="5"/>
      <c r="H991" s="5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</row>
    <row r="992" spans="1:75" ht="12.75" customHeight="1">
      <c r="A992" s="5"/>
      <c r="B992" s="5"/>
      <c r="C992" s="5"/>
      <c r="D992" s="5"/>
      <c r="E992" s="5"/>
      <c r="F992" s="5"/>
      <c r="G992" s="5"/>
      <c r="H992" s="5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</row>
    <row r="993" spans="1:75" ht="12.75" customHeight="1">
      <c r="A993" s="5"/>
      <c r="B993" s="5"/>
      <c r="C993" s="5"/>
      <c r="D993" s="5"/>
      <c r="E993" s="5"/>
      <c r="F993" s="5"/>
      <c r="G993" s="5"/>
      <c r="H993" s="5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</row>
    <row r="994" spans="1:75" ht="12.75" customHeight="1">
      <c r="A994" s="5"/>
      <c r="B994" s="5"/>
      <c r="C994" s="5"/>
      <c r="D994" s="5"/>
      <c r="E994" s="5"/>
      <c r="F994" s="5"/>
      <c r="G994" s="5"/>
      <c r="H994" s="5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</row>
    <row r="995" spans="1:75" ht="12.75" customHeight="1">
      <c r="A995" s="5"/>
      <c r="B995" s="5"/>
      <c r="C995" s="5"/>
      <c r="D995" s="5"/>
      <c r="E995" s="5"/>
      <c r="F995" s="5"/>
      <c r="G995" s="5"/>
      <c r="H995" s="5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</row>
    <row r="996" spans="1:75" ht="12.75" customHeight="1">
      <c r="A996" s="5"/>
      <c r="B996" s="5"/>
      <c r="C996" s="5"/>
      <c r="D996" s="5"/>
      <c r="E996" s="5"/>
      <c r="F996" s="5"/>
      <c r="G996" s="5"/>
      <c r="H996" s="5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</row>
    <row r="997" spans="1:75" ht="12.75" customHeight="1">
      <c r="A997" s="5"/>
      <c r="B997" s="5"/>
      <c r="C997" s="5"/>
      <c r="D997" s="5"/>
      <c r="E997" s="5"/>
      <c r="F997" s="5"/>
      <c r="G997" s="5"/>
      <c r="H997" s="5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</row>
    <row r="998" spans="1:75" ht="12.75" customHeight="1">
      <c r="A998" s="5"/>
      <c r="B998" s="5"/>
      <c r="C998" s="5"/>
      <c r="D998" s="5"/>
      <c r="E998" s="5"/>
      <c r="F998" s="5"/>
      <c r="G998" s="5"/>
      <c r="H998" s="5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</row>
    <row r="999" spans="1:75" ht="12.75" customHeight="1">
      <c r="A999" s="5"/>
      <c r="B999" s="5"/>
      <c r="C999" s="5"/>
      <c r="D999" s="5"/>
      <c r="E999" s="5"/>
      <c r="F999" s="5"/>
      <c r="G999" s="5"/>
      <c r="H999" s="5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</row>
    <row r="1000" spans="1:75" ht="12.75" customHeight="1">
      <c r="A1000" s="5"/>
      <c r="B1000" s="5"/>
      <c r="C1000" s="5"/>
      <c r="D1000" s="5"/>
      <c r="E1000" s="5"/>
      <c r="F1000" s="5"/>
      <c r="G1000" s="5"/>
      <c r="H1000" s="5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</row>
  </sheetData>
  <mergeCells count="70">
    <mergeCell ref="K26:P26"/>
    <mergeCell ref="K27:P27"/>
    <mergeCell ref="A11:B11"/>
    <mergeCell ref="C11:D11"/>
    <mergeCell ref="AJ2:AJ10"/>
    <mergeCell ref="AJ14:AJ22"/>
    <mergeCell ref="AJ26:AJ38"/>
    <mergeCell ref="G23:H23"/>
    <mergeCell ref="G24:H24"/>
    <mergeCell ref="A27:H28"/>
    <mergeCell ref="A29:H32"/>
    <mergeCell ref="A33:H36"/>
    <mergeCell ref="A37:D37"/>
    <mergeCell ref="E37:H37"/>
    <mergeCell ref="AS2:AT2"/>
    <mergeCell ref="AW2:AX2"/>
    <mergeCell ref="AW20:AX20"/>
    <mergeCell ref="A3:H3"/>
    <mergeCell ref="K3:P3"/>
    <mergeCell ref="M8:N8"/>
    <mergeCell ref="K9:L9"/>
    <mergeCell ref="M9:N9"/>
    <mergeCell ref="P16:P19"/>
    <mergeCell ref="AK14:AL14"/>
    <mergeCell ref="AO14:AP14"/>
    <mergeCell ref="AR20:AR41"/>
    <mergeCell ref="AS20:AT20"/>
    <mergeCell ref="AK26:AL26"/>
    <mergeCell ref="AO26:AP26"/>
    <mergeCell ref="AK59:AL59"/>
    <mergeCell ref="A41:D41"/>
    <mergeCell ref="A42:D42"/>
    <mergeCell ref="AJ42:AJ56"/>
    <mergeCell ref="A43:H44"/>
    <mergeCell ref="A45:H46"/>
    <mergeCell ref="A47:H49"/>
    <mergeCell ref="E41:H41"/>
    <mergeCell ref="E42:H42"/>
    <mergeCell ref="AS45:AT45"/>
    <mergeCell ref="AW45:AX45"/>
    <mergeCell ref="AK42:AL42"/>
    <mergeCell ref="AR45:AR66"/>
    <mergeCell ref="AO42:AP42"/>
    <mergeCell ref="A38:D38"/>
    <mergeCell ref="E38:H38"/>
    <mergeCell ref="A39:D39"/>
    <mergeCell ref="E39:H39"/>
    <mergeCell ref="A40:D40"/>
    <mergeCell ref="E40:H40"/>
    <mergeCell ref="G26:H26"/>
    <mergeCell ref="A12:B12"/>
    <mergeCell ref="C12:D12"/>
    <mergeCell ref="A17:H17"/>
    <mergeCell ref="A18:H18"/>
    <mergeCell ref="A19:H21"/>
    <mergeCell ref="G22:H22"/>
    <mergeCell ref="F23:F26"/>
    <mergeCell ref="AK2:AL2"/>
    <mergeCell ref="AO2:AP2"/>
    <mergeCell ref="AR2:AR16"/>
    <mergeCell ref="A14:H14"/>
    <mergeCell ref="G25:H25"/>
    <mergeCell ref="K23:P23"/>
    <mergeCell ref="C6:D6"/>
    <mergeCell ref="K8:L8"/>
    <mergeCell ref="A15:H15"/>
    <mergeCell ref="A16:H16"/>
    <mergeCell ref="A1:H1"/>
    <mergeCell ref="K1:P1"/>
    <mergeCell ref="A2:H2"/>
  </mergeCells>
  <conditionalFormatting sqref="A23:A26 G23:H26 A14:A18 B14:F16 B18:F18">
    <cfRule type="cellIs" dxfId="10" priority="1" operator="equal">
      <formula>0</formula>
    </cfRule>
  </conditionalFormatting>
  <conditionalFormatting sqref="B23:E23">
    <cfRule type="expression" dxfId="9" priority="2">
      <formula>$A$23=0</formula>
    </cfRule>
  </conditionalFormatting>
  <conditionalFormatting sqref="B24:E24">
    <cfRule type="expression" dxfId="8" priority="3">
      <formula>$A$24=0</formula>
    </cfRule>
  </conditionalFormatting>
  <conditionalFormatting sqref="B25:E25">
    <cfRule type="expression" dxfId="7" priority="4">
      <formula>$A$25=0</formula>
    </cfRule>
  </conditionalFormatting>
  <conditionalFormatting sqref="B26:E26">
    <cfRule type="expression" dxfId="6" priority="5">
      <formula>$A$26=0</formula>
    </cfRule>
  </conditionalFormatting>
  <conditionalFormatting sqref="F23:F26">
    <cfRule type="expression" dxfId="5" priority="6">
      <formula>$A$23:$A$26=0</formula>
    </cfRule>
  </conditionalFormatting>
  <conditionalFormatting sqref="A24">
    <cfRule type="cellIs" dxfId="4" priority="7" operator="equal">
      <formula>0</formula>
    </cfRule>
  </conditionalFormatting>
  <conditionalFormatting sqref="A24:E26">
    <cfRule type="cellIs" dxfId="3" priority="8" operator="equal">
      <formula>0</formula>
    </cfRule>
  </conditionalFormatting>
  <conditionalFormatting sqref="A24:E26">
    <cfRule type="cellIs" dxfId="2" priority="9" operator="equal">
      <formula>0</formula>
    </cfRule>
  </conditionalFormatting>
  <conditionalFormatting sqref="G24:H26">
    <cfRule type="cellIs" dxfId="1" priority="10" operator="equal">
      <formula>0</formula>
    </cfRule>
  </conditionalFormatting>
  <conditionalFormatting sqref="G24:H26">
    <cfRule type="cellIs" dxfId="0" priority="11" operator="equal">
      <formula>0</formula>
    </cfRule>
  </conditionalFormatting>
  <hyperlinks>
    <hyperlink ref="K27" r:id="rId1"/>
  </hyperlinks>
  <pageMargins left="0.7" right="0.7" top="0.75" bottom="0.7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99"/>
  <sheetViews>
    <sheetView workbookViewId="0"/>
  </sheetViews>
  <sheetFormatPr defaultColWidth="14.42578125" defaultRowHeight="15" customHeight="1"/>
  <cols>
    <col min="1" max="4" width="29.28515625" customWidth="1"/>
  </cols>
  <sheetData>
    <row r="1" spans="1:4" ht="44.25" customHeight="1">
      <c r="A1" s="114" t="s">
        <v>61</v>
      </c>
      <c r="B1" s="63"/>
      <c r="C1" s="63"/>
      <c r="D1" s="63"/>
    </row>
    <row r="2" spans="1:4" ht="36">
      <c r="A2" s="41" t="s">
        <v>62</v>
      </c>
      <c r="B2" s="41" t="s">
        <v>63</v>
      </c>
      <c r="C2" s="42" t="s">
        <v>64</v>
      </c>
      <c r="D2" s="42" t="s">
        <v>65</v>
      </c>
    </row>
    <row r="3" spans="1:4" ht="18">
      <c r="A3" s="41" t="s">
        <v>66</v>
      </c>
      <c r="B3" s="41" t="s">
        <v>66</v>
      </c>
      <c r="C3" s="42" t="s">
        <v>67</v>
      </c>
      <c r="D3" s="42" t="s">
        <v>67</v>
      </c>
    </row>
    <row r="4" spans="1:4" ht="18">
      <c r="A4" s="43">
        <v>25</v>
      </c>
      <c r="B4" s="43" t="s">
        <v>68</v>
      </c>
      <c r="C4" s="44">
        <v>2.41</v>
      </c>
      <c r="D4" s="44">
        <v>2.99</v>
      </c>
    </row>
    <row r="5" spans="1:4" ht="18">
      <c r="A5" s="43">
        <v>32</v>
      </c>
      <c r="B5" s="43" t="s">
        <v>69</v>
      </c>
      <c r="C5" s="44">
        <v>3.09</v>
      </c>
      <c r="D5" s="44">
        <v>4.1100000000000003</v>
      </c>
    </row>
    <row r="6" spans="1:4" ht="18">
      <c r="A6" s="43">
        <v>40</v>
      </c>
      <c r="B6" s="43" t="s">
        <v>70</v>
      </c>
      <c r="C6" s="44">
        <v>3.56</v>
      </c>
      <c r="D6" s="44">
        <v>4.9400000000000004</v>
      </c>
    </row>
    <row r="7" spans="1:4" ht="18">
      <c r="A7" s="43">
        <v>50</v>
      </c>
      <c r="B7" s="43" t="s">
        <v>71</v>
      </c>
      <c r="C7" s="44">
        <v>5.03</v>
      </c>
      <c r="D7" s="44">
        <v>7.24</v>
      </c>
    </row>
    <row r="8" spans="1:4" ht="18">
      <c r="A8" s="43">
        <v>65</v>
      </c>
      <c r="B8" s="43" t="s">
        <v>72</v>
      </c>
      <c r="C8" s="44">
        <v>6.43</v>
      </c>
      <c r="D8" s="44">
        <v>10.16</v>
      </c>
    </row>
    <row r="9" spans="1:4" ht="18">
      <c r="A9" s="43">
        <v>80</v>
      </c>
      <c r="B9" s="43" t="s">
        <v>73</v>
      </c>
      <c r="C9" s="44">
        <v>8.3699999999999992</v>
      </c>
      <c r="D9" s="44">
        <v>13.51</v>
      </c>
    </row>
    <row r="10" spans="1:4" ht="18">
      <c r="A10" s="43">
        <v>100</v>
      </c>
      <c r="B10" s="43" t="s">
        <v>74</v>
      </c>
      <c r="C10" s="44">
        <v>10.25</v>
      </c>
      <c r="D10" s="44">
        <v>18.100000000000001</v>
      </c>
    </row>
    <row r="11" spans="1:4" ht="18">
      <c r="A11" s="43">
        <v>100</v>
      </c>
      <c r="B11" s="43" t="s">
        <v>75</v>
      </c>
      <c r="C11" s="44">
        <v>10.85</v>
      </c>
      <c r="D11" s="44">
        <v>19.670000000000002</v>
      </c>
    </row>
    <row r="12" spans="1:4" ht="18">
      <c r="A12" s="43">
        <v>125</v>
      </c>
      <c r="B12" s="43" t="s">
        <v>76</v>
      </c>
      <c r="C12" s="44">
        <v>12.32</v>
      </c>
      <c r="D12" s="44">
        <v>23.82</v>
      </c>
    </row>
    <row r="13" spans="1:4" ht="18">
      <c r="A13" s="43">
        <v>125</v>
      </c>
      <c r="B13" s="43" t="s">
        <v>77</v>
      </c>
      <c r="C13" s="44">
        <v>13.38</v>
      </c>
      <c r="D13" s="44">
        <v>27</v>
      </c>
    </row>
    <row r="14" spans="1:4" ht="18">
      <c r="A14" s="43">
        <v>150</v>
      </c>
      <c r="B14" s="43" t="s">
        <v>78</v>
      </c>
      <c r="C14" s="44">
        <v>17.14</v>
      </c>
      <c r="D14" s="44">
        <v>34.799999999999997</v>
      </c>
    </row>
    <row r="15" spans="1:4" ht="18">
      <c r="A15" s="43">
        <v>150</v>
      </c>
      <c r="B15" s="43" t="s">
        <v>79</v>
      </c>
      <c r="C15" s="44">
        <v>18.170000000000002</v>
      </c>
      <c r="D15" s="44">
        <v>38.090000000000003</v>
      </c>
    </row>
    <row r="16" spans="1:4" ht="18">
      <c r="A16" s="43">
        <v>180</v>
      </c>
      <c r="B16" s="43" t="s">
        <v>80</v>
      </c>
      <c r="C16" s="44">
        <v>25.93</v>
      </c>
      <c r="D16" s="44">
        <v>52.11</v>
      </c>
    </row>
    <row r="17" spans="1:4" ht="18">
      <c r="A17" s="43">
        <v>200</v>
      </c>
      <c r="B17" s="43" t="s">
        <v>81</v>
      </c>
      <c r="C17" s="44">
        <v>33.049999999999997</v>
      </c>
      <c r="D17" s="44">
        <v>66.52</v>
      </c>
    </row>
    <row r="18" spans="1:4" ht="18">
      <c r="A18" s="43">
        <v>250</v>
      </c>
      <c r="B18" s="43" t="s">
        <v>82</v>
      </c>
      <c r="C18" s="44">
        <v>46.53</v>
      </c>
      <c r="D18" s="44">
        <v>99.11</v>
      </c>
    </row>
    <row r="19" spans="1:4" ht="18">
      <c r="A19" s="43">
        <v>300</v>
      </c>
      <c r="B19" s="43" t="s">
        <v>83</v>
      </c>
      <c r="C19" s="44">
        <v>62.29</v>
      </c>
      <c r="D19" s="44">
        <v>136.71</v>
      </c>
    </row>
    <row r="20" spans="1:4" ht="18">
      <c r="A20" s="43">
        <v>350</v>
      </c>
      <c r="B20" s="43" t="s">
        <v>84</v>
      </c>
      <c r="C20" s="44">
        <v>68.540000000000006</v>
      </c>
      <c r="D20" s="44">
        <v>159.08000000000001</v>
      </c>
    </row>
    <row r="21" spans="1:4" ht="18">
      <c r="A21" s="43">
        <v>400</v>
      </c>
      <c r="B21" s="43" t="s">
        <v>85</v>
      </c>
      <c r="C21" s="44">
        <v>86.24</v>
      </c>
      <c r="D21" s="44">
        <v>204.91</v>
      </c>
    </row>
    <row r="22" spans="1:4" ht="18">
      <c r="A22" s="43">
        <v>450</v>
      </c>
      <c r="B22" s="43" t="s">
        <v>86</v>
      </c>
      <c r="C22" s="44">
        <v>110.18</v>
      </c>
      <c r="D22" s="44">
        <v>260.08999999999997</v>
      </c>
    </row>
    <row r="23" spans="1:4" ht="18">
      <c r="A23" s="43">
        <v>500</v>
      </c>
      <c r="B23" s="43" t="s">
        <v>87</v>
      </c>
      <c r="C23" s="44">
        <v>134.76</v>
      </c>
      <c r="D23" s="44">
        <v>320.17</v>
      </c>
    </row>
    <row r="24" spans="1:4" ht="18">
      <c r="A24" s="43">
        <v>550</v>
      </c>
      <c r="B24" s="43" t="s">
        <v>88</v>
      </c>
      <c r="C24" s="44">
        <v>146.13999999999999</v>
      </c>
      <c r="D24" s="44">
        <v>364.99</v>
      </c>
    </row>
    <row r="25" spans="1:4" ht="18">
      <c r="A25" s="43">
        <v>600</v>
      </c>
      <c r="B25" s="43" t="s">
        <v>89</v>
      </c>
      <c r="C25" s="44">
        <v>162.41</v>
      </c>
      <c r="D25" s="44">
        <v>433.82</v>
      </c>
    </row>
    <row r="26" spans="1:4" ht="18">
      <c r="A26" s="43">
        <v>700</v>
      </c>
      <c r="B26" s="43" t="s">
        <v>90</v>
      </c>
      <c r="C26" s="44">
        <v>189.8</v>
      </c>
      <c r="D26" s="44">
        <v>562.45000000000005</v>
      </c>
    </row>
    <row r="27" spans="1:4" ht="18">
      <c r="A27" s="43">
        <v>800</v>
      </c>
      <c r="B27" s="43" t="s">
        <v>91</v>
      </c>
      <c r="C27" s="44">
        <v>217.45</v>
      </c>
      <c r="D27" s="44">
        <v>708.61</v>
      </c>
    </row>
    <row r="28" spans="1:4" ht="18">
      <c r="A28" s="43">
        <v>900</v>
      </c>
      <c r="B28" s="43" t="s">
        <v>92</v>
      </c>
      <c r="C28" s="44">
        <v>314.94</v>
      </c>
      <c r="D28" s="44">
        <v>930.61</v>
      </c>
    </row>
    <row r="29" spans="1:4" ht="18">
      <c r="A29" s="43">
        <v>1000</v>
      </c>
      <c r="B29" s="43" t="s">
        <v>93</v>
      </c>
      <c r="C29" s="44">
        <v>350.65</v>
      </c>
      <c r="D29" s="44">
        <v>1116.3</v>
      </c>
    </row>
    <row r="30" spans="1:4" ht="18">
      <c r="A30" s="43">
        <v>1100</v>
      </c>
      <c r="B30" s="43" t="s">
        <v>94</v>
      </c>
      <c r="C30" s="44">
        <v>386.35</v>
      </c>
      <c r="D30" s="44">
        <v>1318</v>
      </c>
    </row>
    <row r="31" spans="1:4" ht="18">
      <c r="A31" s="43">
        <v>1200</v>
      </c>
      <c r="B31" s="43" t="s">
        <v>95</v>
      </c>
      <c r="C31" s="44">
        <v>421.7</v>
      </c>
      <c r="D31" s="44">
        <v>1534</v>
      </c>
    </row>
    <row r="32" spans="1:4" ht="18">
      <c r="A32" s="43">
        <v>1300</v>
      </c>
      <c r="B32" s="43" t="s">
        <v>96</v>
      </c>
      <c r="C32" s="44">
        <v>514.28</v>
      </c>
      <c r="D32" s="44">
        <v>1816</v>
      </c>
    </row>
    <row r="33" spans="1:4" ht="18">
      <c r="A33" s="43">
        <v>1400</v>
      </c>
      <c r="B33" s="43" t="s">
        <v>97</v>
      </c>
      <c r="C33" s="44">
        <v>553.72</v>
      </c>
      <c r="D33" s="44">
        <v>2066</v>
      </c>
    </row>
    <row r="34" spans="1:4" ht="18">
      <c r="A34" s="43">
        <v>1500</v>
      </c>
      <c r="B34" s="43" t="s">
        <v>98</v>
      </c>
      <c r="C34" s="44">
        <v>593.15</v>
      </c>
      <c r="D34" s="44">
        <v>2331</v>
      </c>
    </row>
    <row r="35" spans="1:4" ht="18">
      <c r="A35" s="45"/>
      <c r="B35" s="45"/>
      <c r="C35" s="46"/>
      <c r="D35" s="46"/>
    </row>
    <row r="36" spans="1:4" ht="18">
      <c r="A36" s="45"/>
      <c r="B36" s="45"/>
      <c r="C36" s="46"/>
      <c r="D36" s="46"/>
    </row>
    <row r="37" spans="1:4" ht="18">
      <c r="A37" s="45"/>
      <c r="B37" s="45"/>
      <c r="C37" s="46"/>
      <c r="D37" s="46"/>
    </row>
    <row r="38" spans="1:4" ht="18">
      <c r="A38" s="45"/>
      <c r="B38" s="45"/>
      <c r="C38" s="46"/>
      <c r="D38" s="46"/>
    </row>
    <row r="39" spans="1:4" ht="18">
      <c r="A39" s="45"/>
      <c r="B39" s="45"/>
      <c r="C39" s="46"/>
      <c r="D39" s="46"/>
    </row>
    <row r="40" spans="1:4" ht="18">
      <c r="A40" s="45"/>
      <c r="B40" s="45"/>
      <c r="C40" s="46"/>
      <c r="D40" s="46"/>
    </row>
    <row r="41" spans="1:4" ht="18">
      <c r="A41" s="45"/>
      <c r="B41" s="45"/>
      <c r="C41" s="46"/>
      <c r="D41" s="46"/>
    </row>
    <row r="42" spans="1:4" ht="18">
      <c r="A42" s="45"/>
      <c r="B42" s="45"/>
      <c r="C42" s="46"/>
      <c r="D42" s="46"/>
    </row>
    <row r="43" spans="1:4" ht="18">
      <c r="A43" s="45"/>
      <c r="B43" s="45"/>
      <c r="C43" s="46"/>
      <c r="D43" s="46"/>
    </row>
    <row r="44" spans="1:4" ht="18">
      <c r="A44" s="45"/>
      <c r="B44" s="45"/>
      <c r="C44" s="46"/>
      <c r="D44" s="46"/>
    </row>
    <row r="45" spans="1:4" ht="18">
      <c r="A45" s="45"/>
      <c r="B45" s="45"/>
      <c r="C45" s="46"/>
      <c r="D45" s="46"/>
    </row>
    <row r="46" spans="1:4" ht="18">
      <c r="A46" s="45"/>
      <c r="B46" s="45"/>
      <c r="C46" s="46"/>
      <c r="D46" s="46"/>
    </row>
    <row r="47" spans="1:4" ht="18">
      <c r="A47" s="45"/>
      <c r="B47" s="45"/>
      <c r="C47" s="46"/>
      <c r="D47" s="46"/>
    </row>
    <row r="48" spans="1:4" ht="18">
      <c r="A48" s="45"/>
      <c r="B48" s="45"/>
      <c r="C48" s="46"/>
      <c r="D48" s="46"/>
    </row>
    <row r="49" spans="1:4" ht="18">
      <c r="A49" s="45"/>
      <c r="B49" s="45"/>
      <c r="C49" s="46"/>
      <c r="D49" s="46"/>
    </row>
    <row r="50" spans="1:4" ht="18">
      <c r="A50" s="45"/>
      <c r="B50" s="45"/>
      <c r="C50" s="46"/>
      <c r="D50" s="46"/>
    </row>
    <row r="51" spans="1:4" ht="18">
      <c r="A51" s="45"/>
      <c r="B51" s="45"/>
      <c r="C51" s="46"/>
      <c r="D51" s="46"/>
    </row>
    <row r="52" spans="1:4" ht="18">
      <c r="A52" s="45"/>
      <c r="B52" s="45"/>
      <c r="C52" s="46"/>
      <c r="D52" s="46"/>
    </row>
    <row r="53" spans="1:4" ht="18">
      <c r="A53" s="45"/>
      <c r="B53" s="45"/>
      <c r="C53" s="46"/>
      <c r="D53" s="46"/>
    </row>
    <row r="54" spans="1:4" ht="18">
      <c r="A54" s="45"/>
      <c r="B54" s="45"/>
      <c r="C54" s="46"/>
      <c r="D54" s="46"/>
    </row>
    <row r="55" spans="1:4" ht="18">
      <c r="A55" s="45"/>
      <c r="B55" s="45"/>
      <c r="C55" s="46"/>
      <c r="D55" s="46"/>
    </row>
    <row r="56" spans="1:4" ht="18">
      <c r="A56" s="45"/>
      <c r="B56" s="45"/>
      <c r="C56" s="46"/>
      <c r="D56" s="46"/>
    </row>
    <row r="57" spans="1:4" ht="18">
      <c r="A57" s="45"/>
      <c r="B57" s="45"/>
      <c r="C57" s="46"/>
      <c r="D57" s="46"/>
    </row>
    <row r="58" spans="1:4" ht="18">
      <c r="A58" s="45"/>
      <c r="B58" s="45"/>
      <c r="C58" s="46"/>
      <c r="D58" s="46"/>
    </row>
    <row r="59" spans="1:4" ht="18">
      <c r="A59" s="45"/>
      <c r="B59" s="45"/>
      <c r="C59" s="46"/>
      <c r="D59" s="46"/>
    </row>
    <row r="60" spans="1:4" ht="18">
      <c r="A60" s="45"/>
      <c r="B60" s="45"/>
      <c r="C60" s="46"/>
      <c r="D60" s="46"/>
    </row>
    <row r="61" spans="1:4" ht="18">
      <c r="A61" s="45"/>
      <c r="B61" s="45"/>
      <c r="C61" s="46"/>
      <c r="D61" s="46"/>
    </row>
    <row r="62" spans="1:4" ht="18">
      <c r="A62" s="45"/>
      <c r="B62" s="45"/>
      <c r="C62" s="46"/>
      <c r="D62" s="46"/>
    </row>
    <row r="63" spans="1:4" ht="18">
      <c r="A63" s="45"/>
      <c r="B63" s="45"/>
      <c r="C63" s="46"/>
      <c r="D63" s="46"/>
    </row>
    <row r="64" spans="1:4" ht="18">
      <c r="A64" s="45"/>
      <c r="B64" s="45"/>
      <c r="C64" s="46"/>
      <c r="D64" s="46"/>
    </row>
    <row r="65" spans="1:4" ht="18">
      <c r="A65" s="45"/>
      <c r="B65" s="45"/>
      <c r="C65" s="46"/>
      <c r="D65" s="46"/>
    </row>
    <row r="66" spans="1:4" ht="18">
      <c r="A66" s="45"/>
      <c r="B66" s="45"/>
      <c r="C66" s="46"/>
      <c r="D66" s="46"/>
    </row>
    <row r="67" spans="1:4" ht="18">
      <c r="A67" s="45"/>
      <c r="B67" s="45"/>
      <c r="C67" s="46"/>
      <c r="D67" s="46"/>
    </row>
    <row r="68" spans="1:4" ht="18">
      <c r="A68" s="45"/>
      <c r="B68" s="45"/>
      <c r="C68" s="46"/>
      <c r="D68" s="46"/>
    </row>
    <row r="69" spans="1:4" ht="18">
      <c r="A69" s="45"/>
      <c r="B69" s="45"/>
      <c r="C69" s="46"/>
      <c r="D69" s="46"/>
    </row>
    <row r="70" spans="1:4" ht="18">
      <c r="A70" s="45"/>
      <c r="B70" s="45"/>
      <c r="C70" s="46"/>
      <c r="D70" s="46"/>
    </row>
    <row r="71" spans="1:4" ht="18">
      <c r="A71" s="45"/>
      <c r="B71" s="45"/>
      <c r="C71" s="46"/>
      <c r="D71" s="46"/>
    </row>
    <row r="72" spans="1:4" ht="18">
      <c r="A72" s="45"/>
      <c r="B72" s="45"/>
      <c r="C72" s="46"/>
      <c r="D72" s="46"/>
    </row>
    <row r="73" spans="1:4" ht="18">
      <c r="A73" s="45"/>
      <c r="B73" s="45"/>
      <c r="C73" s="46"/>
      <c r="D73" s="46"/>
    </row>
    <row r="74" spans="1:4" ht="18">
      <c r="A74" s="45"/>
      <c r="B74" s="45"/>
      <c r="C74" s="46"/>
      <c r="D74" s="46"/>
    </row>
    <row r="75" spans="1:4" ht="18">
      <c r="A75" s="45"/>
      <c r="B75" s="45"/>
      <c r="C75" s="46"/>
      <c r="D75" s="46"/>
    </row>
    <row r="76" spans="1:4" ht="18">
      <c r="A76" s="45"/>
      <c r="B76" s="45"/>
      <c r="C76" s="46"/>
      <c r="D76" s="46"/>
    </row>
    <row r="77" spans="1:4" ht="18">
      <c r="A77" s="45"/>
      <c r="B77" s="45"/>
      <c r="C77" s="46"/>
      <c r="D77" s="46"/>
    </row>
    <row r="78" spans="1:4" ht="18">
      <c r="A78" s="45"/>
      <c r="B78" s="45"/>
      <c r="C78" s="46"/>
      <c r="D78" s="46"/>
    </row>
    <row r="79" spans="1:4" ht="18">
      <c r="A79" s="45"/>
      <c r="B79" s="45"/>
      <c r="C79" s="46"/>
      <c r="D79" s="46"/>
    </row>
    <row r="80" spans="1:4" ht="18">
      <c r="A80" s="45"/>
      <c r="B80" s="45"/>
      <c r="C80" s="46"/>
      <c r="D80" s="46"/>
    </row>
    <row r="81" spans="1:4" ht="18">
      <c r="A81" s="45"/>
      <c r="B81" s="45"/>
      <c r="C81" s="46"/>
      <c r="D81" s="46"/>
    </row>
    <row r="82" spans="1:4" ht="18">
      <c r="A82" s="45"/>
      <c r="B82" s="45"/>
      <c r="C82" s="46"/>
      <c r="D82" s="46"/>
    </row>
    <row r="83" spans="1:4" ht="18">
      <c r="A83" s="45"/>
      <c r="B83" s="45"/>
      <c r="C83" s="46"/>
      <c r="D83" s="46"/>
    </row>
    <row r="84" spans="1:4" ht="18">
      <c r="A84" s="45"/>
      <c r="B84" s="45"/>
      <c r="C84" s="46"/>
      <c r="D84" s="46"/>
    </row>
    <row r="85" spans="1:4" ht="18">
      <c r="A85" s="45"/>
      <c r="B85" s="45"/>
      <c r="C85" s="46"/>
      <c r="D85" s="46"/>
    </row>
    <row r="86" spans="1:4" ht="18">
      <c r="A86" s="45"/>
      <c r="B86" s="45"/>
      <c r="C86" s="46"/>
      <c r="D86" s="46"/>
    </row>
    <row r="87" spans="1:4" ht="18">
      <c r="A87" s="45"/>
      <c r="B87" s="45"/>
      <c r="C87" s="46"/>
      <c r="D87" s="46"/>
    </row>
    <row r="88" spans="1:4" ht="18">
      <c r="A88" s="45"/>
      <c r="B88" s="45"/>
      <c r="C88" s="46"/>
      <c r="D88" s="46"/>
    </row>
    <row r="89" spans="1:4" ht="18">
      <c r="A89" s="45"/>
      <c r="B89" s="45"/>
      <c r="C89" s="46"/>
      <c r="D89" s="46"/>
    </row>
    <row r="90" spans="1:4" ht="18">
      <c r="A90" s="45"/>
      <c r="B90" s="45"/>
      <c r="C90" s="46"/>
      <c r="D90" s="46"/>
    </row>
    <row r="91" spans="1:4" ht="18">
      <c r="A91" s="45"/>
      <c r="B91" s="45"/>
      <c r="C91" s="46"/>
      <c r="D91" s="46"/>
    </row>
    <row r="92" spans="1:4" ht="18">
      <c r="A92" s="45"/>
      <c r="B92" s="45"/>
      <c r="C92" s="46"/>
      <c r="D92" s="46"/>
    </row>
    <row r="93" spans="1:4" ht="18">
      <c r="A93" s="45"/>
      <c r="B93" s="45"/>
      <c r="C93" s="46"/>
      <c r="D93" s="46"/>
    </row>
    <row r="94" spans="1:4" ht="18">
      <c r="A94" s="45"/>
      <c r="B94" s="45"/>
      <c r="C94" s="46"/>
      <c r="D94" s="46"/>
    </row>
    <row r="95" spans="1:4" ht="18">
      <c r="A95" s="45"/>
      <c r="B95" s="45"/>
      <c r="C95" s="46"/>
      <c r="D95" s="46"/>
    </row>
    <row r="96" spans="1:4" ht="18">
      <c r="A96" s="45"/>
      <c r="B96" s="45"/>
      <c r="C96" s="46"/>
      <c r="D96" s="46"/>
    </row>
    <row r="97" spans="1:4" ht="18">
      <c r="A97" s="47"/>
      <c r="B97" s="47"/>
      <c r="C97" s="48"/>
      <c r="D97" s="48"/>
    </row>
    <row r="98" spans="1:4" ht="18">
      <c r="A98" s="47"/>
      <c r="B98" s="47"/>
      <c r="C98" s="48"/>
      <c r="D98" s="48"/>
    </row>
    <row r="99" spans="1:4" ht="18">
      <c r="A99" s="47"/>
      <c r="B99" s="47"/>
      <c r="C99" s="48"/>
      <c r="D99" s="48"/>
    </row>
    <row r="100" spans="1:4" ht="18">
      <c r="A100" s="47"/>
      <c r="B100" s="47"/>
      <c r="C100" s="48"/>
      <c r="D100" s="48"/>
    </row>
    <row r="101" spans="1:4" ht="18">
      <c r="A101" s="47"/>
      <c r="B101" s="47"/>
      <c r="C101" s="48"/>
      <c r="D101" s="48"/>
    </row>
    <row r="102" spans="1:4" ht="18">
      <c r="A102" s="47"/>
      <c r="B102" s="47"/>
      <c r="C102" s="48"/>
      <c r="D102" s="48"/>
    </row>
    <row r="103" spans="1:4" ht="18">
      <c r="A103" s="47"/>
      <c r="B103" s="47"/>
      <c r="C103" s="48"/>
      <c r="D103" s="48"/>
    </row>
    <row r="104" spans="1:4" ht="18">
      <c r="A104" s="47"/>
      <c r="B104" s="47"/>
      <c r="C104" s="48"/>
      <c r="D104" s="48"/>
    </row>
    <row r="105" spans="1:4" ht="18">
      <c r="A105" s="47"/>
      <c r="B105" s="47"/>
      <c r="C105" s="48"/>
      <c r="D105" s="48"/>
    </row>
    <row r="106" spans="1:4" ht="18">
      <c r="A106" s="47"/>
      <c r="B106" s="47"/>
      <c r="C106" s="48"/>
      <c r="D106" s="48"/>
    </row>
    <row r="107" spans="1:4" ht="18">
      <c r="A107" s="47"/>
      <c r="B107" s="47"/>
      <c r="C107" s="48"/>
      <c r="D107" s="48"/>
    </row>
    <row r="108" spans="1:4" ht="18">
      <c r="A108" s="47"/>
      <c r="B108" s="47"/>
      <c r="C108" s="48"/>
      <c r="D108" s="48"/>
    </row>
    <row r="109" spans="1:4" ht="18">
      <c r="A109" s="47"/>
      <c r="B109" s="47"/>
      <c r="C109" s="48"/>
      <c r="D109" s="48"/>
    </row>
    <row r="110" spans="1:4" ht="18">
      <c r="A110" s="47"/>
      <c r="B110" s="47"/>
      <c r="C110" s="48"/>
      <c r="D110" s="48"/>
    </row>
    <row r="111" spans="1:4" ht="18">
      <c r="A111" s="47"/>
      <c r="B111" s="47"/>
      <c r="C111" s="48"/>
      <c r="D111" s="48"/>
    </row>
    <row r="112" spans="1:4" ht="18">
      <c r="A112" s="47"/>
      <c r="B112" s="47"/>
      <c r="C112" s="48"/>
      <c r="D112" s="48"/>
    </row>
    <row r="113" spans="1:4" ht="18">
      <c r="A113" s="47"/>
      <c r="B113" s="47"/>
      <c r="C113" s="48"/>
      <c r="D113" s="48"/>
    </row>
    <row r="114" spans="1:4" ht="18">
      <c r="A114" s="47"/>
      <c r="B114" s="47"/>
      <c r="C114" s="48"/>
      <c r="D114" s="48"/>
    </row>
    <row r="115" spans="1:4" ht="18">
      <c r="A115" s="47"/>
      <c r="B115" s="47"/>
      <c r="C115" s="48"/>
      <c r="D115" s="48"/>
    </row>
    <row r="116" spans="1:4" ht="18">
      <c r="A116" s="47"/>
      <c r="B116" s="47"/>
      <c r="C116" s="48"/>
      <c r="D116" s="48"/>
    </row>
    <row r="117" spans="1:4" ht="18">
      <c r="A117" s="47"/>
      <c r="B117" s="47"/>
      <c r="C117" s="48"/>
      <c r="D117" s="48"/>
    </row>
    <row r="118" spans="1:4" ht="18">
      <c r="A118" s="47"/>
      <c r="B118" s="47"/>
      <c r="C118" s="48"/>
      <c r="D118" s="48"/>
    </row>
    <row r="119" spans="1:4" ht="18">
      <c r="A119" s="47"/>
      <c r="B119" s="47"/>
      <c r="C119" s="48"/>
      <c r="D119" s="48"/>
    </row>
    <row r="120" spans="1:4" ht="18">
      <c r="A120" s="47"/>
      <c r="B120" s="47"/>
      <c r="C120" s="48"/>
      <c r="D120" s="48"/>
    </row>
    <row r="121" spans="1:4" ht="18">
      <c r="A121" s="47"/>
      <c r="B121" s="47"/>
      <c r="C121" s="48"/>
      <c r="D121" s="48"/>
    </row>
    <row r="122" spans="1:4" ht="18">
      <c r="A122" s="47"/>
      <c r="B122" s="47"/>
      <c r="C122" s="48"/>
      <c r="D122" s="48"/>
    </row>
    <row r="123" spans="1:4" ht="18">
      <c r="A123" s="47"/>
      <c r="B123" s="47"/>
      <c r="C123" s="48"/>
      <c r="D123" s="48"/>
    </row>
    <row r="124" spans="1:4" ht="18">
      <c r="A124" s="47"/>
      <c r="B124" s="47"/>
      <c r="C124" s="48"/>
      <c r="D124" s="48"/>
    </row>
    <row r="125" spans="1:4" ht="18">
      <c r="A125" s="47"/>
      <c r="B125" s="47"/>
      <c r="C125" s="48"/>
      <c r="D125" s="48"/>
    </row>
    <row r="126" spans="1:4" ht="18">
      <c r="A126" s="47"/>
      <c r="B126" s="47"/>
      <c r="C126" s="48"/>
      <c r="D126" s="48"/>
    </row>
    <row r="127" spans="1:4" ht="18">
      <c r="A127" s="47"/>
      <c r="B127" s="47"/>
      <c r="C127" s="48"/>
      <c r="D127" s="48"/>
    </row>
    <row r="128" spans="1:4" ht="18">
      <c r="A128" s="47"/>
      <c r="B128" s="47"/>
      <c r="C128" s="48"/>
      <c r="D128" s="48"/>
    </row>
    <row r="129" spans="1:4" ht="18">
      <c r="A129" s="47"/>
      <c r="B129" s="47"/>
      <c r="C129" s="48"/>
      <c r="D129" s="48"/>
    </row>
    <row r="130" spans="1:4" ht="18">
      <c r="A130" s="47"/>
      <c r="B130" s="47"/>
      <c r="C130" s="48"/>
      <c r="D130" s="48"/>
    </row>
    <row r="131" spans="1:4" ht="18">
      <c r="A131" s="47"/>
      <c r="B131" s="47"/>
      <c r="C131" s="48"/>
      <c r="D131" s="48"/>
    </row>
    <row r="132" spans="1:4" ht="18">
      <c r="A132" s="47"/>
      <c r="B132" s="47"/>
      <c r="C132" s="48"/>
      <c r="D132" s="48"/>
    </row>
    <row r="133" spans="1:4" ht="18">
      <c r="A133" s="47"/>
      <c r="B133" s="47"/>
      <c r="C133" s="48"/>
      <c r="D133" s="48"/>
    </row>
    <row r="134" spans="1:4" ht="18">
      <c r="A134" s="47"/>
      <c r="B134" s="47"/>
      <c r="C134" s="48"/>
      <c r="D134" s="48"/>
    </row>
    <row r="135" spans="1:4" ht="18">
      <c r="A135" s="47"/>
      <c r="B135" s="47"/>
      <c r="C135" s="48"/>
      <c r="D135" s="48"/>
    </row>
    <row r="136" spans="1:4" ht="18">
      <c r="A136" s="47"/>
      <c r="B136" s="47"/>
      <c r="C136" s="48"/>
      <c r="D136" s="48"/>
    </row>
    <row r="137" spans="1:4" ht="18">
      <c r="A137" s="47"/>
      <c r="B137" s="47"/>
      <c r="C137" s="48"/>
      <c r="D137" s="48"/>
    </row>
    <row r="138" spans="1:4" ht="18">
      <c r="A138" s="47"/>
      <c r="B138" s="47"/>
      <c r="C138" s="48"/>
      <c r="D138" s="48"/>
    </row>
    <row r="139" spans="1:4" ht="18">
      <c r="A139" s="47"/>
      <c r="B139" s="47"/>
      <c r="C139" s="48"/>
      <c r="D139" s="48"/>
    </row>
    <row r="140" spans="1:4" ht="18">
      <c r="A140" s="47"/>
      <c r="B140" s="47"/>
      <c r="C140" s="48"/>
      <c r="D140" s="48"/>
    </row>
    <row r="141" spans="1:4" ht="18">
      <c r="A141" s="47"/>
      <c r="B141" s="47"/>
      <c r="C141" s="48"/>
      <c r="D141" s="48"/>
    </row>
    <row r="142" spans="1:4" ht="18">
      <c r="A142" s="47"/>
      <c r="B142" s="47"/>
      <c r="C142" s="48"/>
      <c r="D142" s="48"/>
    </row>
    <row r="143" spans="1:4" ht="18">
      <c r="A143" s="47"/>
      <c r="B143" s="47"/>
      <c r="C143" s="48"/>
      <c r="D143" s="48"/>
    </row>
    <row r="144" spans="1:4" ht="18">
      <c r="A144" s="47"/>
      <c r="B144" s="47"/>
      <c r="C144" s="48"/>
      <c r="D144" s="48"/>
    </row>
    <row r="145" spans="1:4" ht="18">
      <c r="A145" s="47"/>
      <c r="B145" s="47"/>
      <c r="C145" s="48"/>
      <c r="D145" s="48"/>
    </row>
    <row r="146" spans="1:4" ht="18">
      <c r="A146" s="47"/>
      <c r="B146" s="47"/>
      <c r="C146" s="48"/>
      <c r="D146" s="48"/>
    </row>
    <row r="147" spans="1:4" ht="18">
      <c r="A147" s="47"/>
      <c r="B147" s="47"/>
      <c r="C147" s="48"/>
      <c r="D147" s="48"/>
    </row>
    <row r="148" spans="1:4" ht="18">
      <c r="A148" s="47"/>
      <c r="B148" s="47"/>
      <c r="C148" s="48"/>
      <c r="D148" s="48"/>
    </row>
    <row r="149" spans="1:4" ht="18">
      <c r="A149" s="47"/>
      <c r="B149" s="47"/>
      <c r="C149" s="48"/>
      <c r="D149" s="48"/>
    </row>
    <row r="150" spans="1:4" ht="18">
      <c r="A150" s="47"/>
      <c r="B150" s="47"/>
      <c r="C150" s="48"/>
      <c r="D150" s="48"/>
    </row>
    <row r="151" spans="1:4" ht="18">
      <c r="A151" s="47"/>
      <c r="B151" s="47"/>
      <c r="C151" s="48"/>
      <c r="D151" s="48"/>
    </row>
    <row r="152" spans="1:4" ht="18">
      <c r="A152" s="47"/>
      <c r="B152" s="47"/>
      <c r="C152" s="48"/>
      <c r="D152" s="48"/>
    </row>
    <row r="153" spans="1:4" ht="18">
      <c r="A153" s="47"/>
      <c r="B153" s="47"/>
      <c r="C153" s="48"/>
      <c r="D153" s="48"/>
    </row>
    <row r="154" spans="1:4" ht="18">
      <c r="A154" s="47"/>
      <c r="B154" s="47"/>
      <c r="C154" s="48"/>
      <c r="D154" s="48"/>
    </row>
    <row r="155" spans="1:4" ht="18">
      <c r="A155" s="47"/>
      <c r="B155" s="47"/>
      <c r="C155" s="48"/>
      <c r="D155" s="48"/>
    </row>
    <row r="156" spans="1:4" ht="18">
      <c r="A156" s="47"/>
      <c r="B156" s="47"/>
      <c r="C156" s="48"/>
      <c r="D156" s="48"/>
    </row>
    <row r="157" spans="1:4" ht="18">
      <c r="A157" s="47"/>
      <c r="B157" s="47"/>
      <c r="C157" s="48"/>
      <c r="D157" s="48"/>
    </row>
    <row r="158" spans="1:4" ht="18">
      <c r="A158" s="47"/>
      <c r="B158" s="47"/>
      <c r="C158" s="48"/>
      <c r="D158" s="48"/>
    </row>
    <row r="159" spans="1:4" ht="18">
      <c r="A159" s="47"/>
      <c r="B159" s="47"/>
      <c r="C159" s="48"/>
      <c r="D159" s="48"/>
    </row>
    <row r="160" spans="1:4" ht="18">
      <c r="A160" s="47"/>
      <c r="B160" s="47"/>
      <c r="C160" s="48"/>
      <c r="D160" s="48"/>
    </row>
    <row r="161" spans="1:4" ht="18">
      <c r="A161" s="47"/>
      <c r="B161" s="47"/>
      <c r="C161" s="48"/>
      <c r="D161" s="48"/>
    </row>
    <row r="162" spans="1:4" ht="18">
      <c r="A162" s="47"/>
      <c r="B162" s="47"/>
      <c r="C162" s="48"/>
      <c r="D162" s="48"/>
    </row>
    <row r="163" spans="1:4" ht="18">
      <c r="A163" s="47"/>
      <c r="B163" s="47"/>
      <c r="C163" s="48"/>
      <c r="D163" s="48"/>
    </row>
    <row r="164" spans="1:4" ht="18">
      <c r="A164" s="47"/>
      <c r="B164" s="47"/>
      <c r="C164" s="48"/>
      <c r="D164" s="48"/>
    </row>
    <row r="165" spans="1:4" ht="18">
      <c r="A165" s="47"/>
      <c r="B165" s="47"/>
      <c r="C165" s="48"/>
      <c r="D165" s="48"/>
    </row>
    <row r="166" spans="1:4" ht="18">
      <c r="A166" s="47"/>
      <c r="B166" s="47"/>
      <c r="C166" s="48"/>
      <c r="D166" s="48"/>
    </row>
    <row r="167" spans="1:4" ht="18">
      <c r="A167" s="47"/>
      <c r="B167" s="47"/>
      <c r="C167" s="48"/>
      <c r="D167" s="48"/>
    </row>
    <row r="168" spans="1:4" ht="18">
      <c r="A168" s="47"/>
      <c r="B168" s="47"/>
      <c r="C168" s="48"/>
      <c r="D168" s="48"/>
    </row>
    <row r="169" spans="1:4" ht="18">
      <c r="A169" s="47"/>
      <c r="B169" s="47"/>
      <c r="C169" s="48"/>
      <c r="D169" s="48"/>
    </row>
    <row r="170" spans="1:4" ht="18">
      <c r="A170" s="47"/>
      <c r="B170" s="47"/>
      <c r="C170" s="48"/>
      <c r="D170" s="48"/>
    </row>
    <row r="171" spans="1:4" ht="18">
      <c r="A171" s="47"/>
      <c r="B171" s="47"/>
      <c r="C171" s="48"/>
      <c r="D171" s="48"/>
    </row>
    <row r="172" spans="1:4" ht="18">
      <c r="A172" s="47"/>
      <c r="B172" s="47"/>
      <c r="C172" s="48"/>
      <c r="D172" s="48"/>
    </row>
    <row r="173" spans="1:4" ht="18">
      <c r="A173" s="47"/>
      <c r="B173" s="47"/>
      <c r="C173" s="48"/>
      <c r="D173" s="48"/>
    </row>
    <row r="174" spans="1:4" ht="18">
      <c r="A174" s="47"/>
      <c r="B174" s="47"/>
      <c r="C174" s="48"/>
      <c r="D174" s="48"/>
    </row>
    <row r="175" spans="1:4" ht="18">
      <c r="A175" s="47"/>
      <c r="B175" s="47"/>
      <c r="C175" s="48"/>
      <c r="D175" s="48"/>
    </row>
    <row r="176" spans="1:4" ht="18">
      <c r="A176" s="47"/>
      <c r="B176" s="47"/>
      <c r="C176" s="48"/>
      <c r="D176" s="48"/>
    </row>
    <row r="177" spans="1:4" ht="18">
      <c r="A177" s="47"/>
      <c r="B177" s="47"/>
      <c r="C177" s="48"/>
      <c r="D177" s="48"/>
    </row>
    <row r="178" spans="1:4" ht="18">
      <c r="A178" s="47"/>
      <c r="B178" s="47"/>
      <c r="C178" s="48"/>
      <c r="D178" s="48"/>
    </row>
    <row r="179" spans="1:4" ht="18">
      <c r="A179" s="47"/>
      <c r="B179" s="47"/>
      <c r="C179" s="48"/>
      <c r="D179" s="48"/>
    </row>
    <row r="180" spans="1:4" ht="18">
      <c r="A180" s="47"/>
      <c r="B180" s="47"/>
      <c r="C180" s="48"/>
      <c r="D180" s="48"/>
    </row>
    <row r="181" spans="1:4" ht="18">
      <c r="A181" s="47"/>
      <c r="B181" s="47"/>
      <c r="C181" s="48"/>
      <c r="D181" s="48"/>
    </row>
    <row r="182" spans="1:4" ht="18">
      <c r="A182" s="47"/>
      <c r="B182" s="47"/>
      <c r="C182" s="48"/>
      <c r="D182" s="48"/>
    </row>
    <row r="183" spans="1:4" ht="18">
      <c r="A183" s="47"/>
      <c r="B183" s="47"/>
      <c r="C183" s="48"/>
      <c r="D183" s="48"/>
    </row>
    <row r="184" spans="1:4" ht="18">
      <c r="A184" s="47"/>
      <c r="B184" s="47"/>
      <c r="C184" s="48"/>
      <c r="D184" s="48"/>
    </row>
    <row r="185" spans="1:4" ht="18">
      <c r="A185" s="47"/>
      <c r="B185" s="47"/>
      <c r="C185" s="48"/>
      <c r="D185" s="48"/>
    </row>
    <row r="186" spans="1:4" ht="18">
      <c r="A186" s="47"/>
      <c r="B186" s="47"/>
      <c r="C186" s="48"/>
      <c r="D186" s="48"/>
    </row>
    <row r="187" spans="1:4" ht="18">
      <c r="A187" s="47"/>
      <c r="B187" s="47"/>
      <c r="C187" s="48"/>
      <c r="D187" s="48"/>
    </row>
    <row r="188" spans="1:4" ht="18">
      <c r="A188" s="47"/>
      <c r="B188" s="47"/>
      <c r="C188" s="48"/>
      <c r="D188" s="48"/>
    </row>
    <row r="189" spans="1:4" ht="18">
      <c r="A189" s="47"/>
      <c r="B189" s="47"/>
      <c r="C189" s="48"/>
      <c r="D189" s="48"/>
    </row>
    <row r="190" spans="1:4" ht="18">
      <c r="A190" s="47"/>
      <c r="B190" s="47"/>
      <c r="C190" s="48"/>
      <c r="D190" s="48"/>
    </row>
    <row r="191" spans="1:4" ht="18">
      <c r="A191" s="47"/>
      <c r="B191" s="47"/>
      <c r="C191" s="48"/>
      <c r="D191" s="48"/>
    </row>
    <row r="192" spans="1:4" ht="18">
      <c r="A192" s="47"/>
      <c r="B192" s="47"/>
      <c r="C192" s="48"/>
      <c r="D192" s="48"/>
    </row>
    <row r="193" spans="1:4" ht="18">
      <c r="A193" s="47"/>
      <c r="B193" s="47"/>
      <c r="C193" s="48"/>
      <c r="D193" s="48"/>
    </row>
    <row r="194" spans="1:4" ht="18">
      <c r="A194" s="47"/>
      <c r="B194" s="47"/>
      <c r="C194" s="48"/>
      <c r="D194" s="48"/>
    </row>
    <row r="195" spans="1:4" ht="18">
      <c r="A195" s="47"/>
      <c r="B195" s="47"/>
      <c r="C195" s="48"/>
      <c r="D195" s="48"/>
    </row>
    <row r="196" spans="1:4" ht="18">
      <c r="A196" s="47"/>
      <c r="B196" s="47"/>
      <c r="C196" s="48"/>
      <c r="D196" s="48"/>
    </row>
    <row r="197" spans="1:4" ht="18">
      <c r="A197" s="47"/>
      <c r="B197" s="47"/>
      <c r="C197" s="48"/>
      <c r="D197" s="48"/>
    </row>
    <row r="198" spans="1:4" ht="18">
      <c r="A198" s="47"/>
      <c r="B198" s="47"/>
      <c r="C198" s="48"/>
      <c r="D198" s="48"/>
    </row>
    <row r="199" spans="1:4" ht="18">
      <c r="A199" s="47"/>
      <c r="B199" s="47"/>
      <c r="C199" s="48"/>
      <c r="D199" s="48"/>
    </row>
    <row r="200" spans="1:4" ht="18">
      <c r="A200" s="47"/>
      <c r="B200" s="47"/>
      <c r="C200" s="48"/>
      <c r="D200" s="48"/>
    </row>
    <row r="201" spans="1:4" ht="18">
      <c r="A201" s="47"/>
      <c r="B201" s="47"/>
      <c r="C201" s="48"/>
      <c r="D201" s="48"/>
    </row>
    <row r="202" spans="1:4" ht="18">
      <c r="A202" s="47"/>
      <c r="B202" s="47"/>
      <c r="C202" s="48"/>
      <c r="D202" s="48"/>
    </row>
    <row r="203" spans="1:4" ht="18">
      <c r="A203" s="47"/>
      <c r="B203" s="47"/>
      <c r="C203" s="48"/>
      <c r="D203" s="48"/>
    </row>
    <row r="204" spans="1:4" ht="18">
      <c r="A204" s="47"/>
      <c r="B204" s="47"/>
      <c r="C204" s="48"/>
      <c r="D204" s="48"/>
    </row>
    <row r="205" spans="1:4" ht="18">
      <c r="A205" s="47"/>
      <c r="B205" s="47"/>
      <c r="C205" s="48"/>
      <c r="D205" s="48"/>
    </row>
    <row r="206" spans="1:4" ht="18">
      <c r="A206" s="47"/>
      <c r="B206" s="47"/>
      <c r="C206" s="48"/>
      <c r="D206" s="48"/>
    </row>
    <row r="207" spans="1:4" ht="18">
      <c r="A207" s="47"/>
      <c r="B207" s="47"/>
      <c r="C207" s="48"/>
      <c r="D207" s="48"/>
    </row>
    <row r="208" spans="1:4" ht="18">
      <c r="A208" s="47"/>
      <c r="B208" s="47"/>
      <c r="C208" s="48"/>
      <c r="D208" s="48"/>
    </row>
    <row r="209" spans="1:4" ht="18">
      <c r="A209" s="47"/>
      <c r="B209" s="47"/>
      <c r="C209" s="48"/>
      <c r="D209" s="48"/>
    </row>
    <row r="210" spans="1:4" ht="18">
      <c r="A210" s="47"/>
      <c r="B210" s="47"/>
      <c r="C210" s="48"/>
      <c r="D210" s="48"/>
    </row>
    <row r="211" spans="1:4" ht="18">
      <c r="A211" s="47"/>
      <c r="B211" s="47"/>
      <c r="C211" s="48"/>
      <c r="D211" s="48"/>
    </row>
    <row r="212" spans="1:4" ht="18">
      <c r="A212" s="47"/>
      <c r="B212" s="47"/>
      <c r="C212" s="48"/>
      <c r="D212" s="48"/>
    </row>
    <row r="213" spans="1:4" ht="18">
      <c r="A213" s="47"/>
      <c r="B213" s="47"/>
      <c r="C213" s="48"/>
      <c r="D213" s="48"/>
    </row>
    <row r="214" spans="1:4" ht="18">
      <c r="A214" s="47"/>
      <c r="B214" s="47"/>
      <c r="C214" s="48"/>
      <c r="D214" s="48"/>
    </row>
    <row r="215" spans="1:4" ht="18">
      <c r="A215" s="47"/>
      <c r="B215" s="47"/>
      <c r="C215" s="48"/>
      <c r="D215" s="48"/>
    </row>
    <row r="216" spans="1:4" ht="18">
      <c r="A216" s="47"/>
      <c r="B216" s="47"/>
      <c r="C216" s="48"/>
      <c r="D216" s="48"/>
    </row>
    <row r="217" spans="1:4" ht="18">
      <c r="A217" s="47"/>
      <c r="B217" s="47"/>
      <c r="C217" s="48"/>
      <c r="D217" s="48"/>
    </row>
    <row r="218" spans="1:4" ht="18">
      <c r="A218" s="47"/>
      <c r="B218" s="47"/>
      <c r="C218" s="48"/>
      <c r="D218" s="48"/>
    </row>
    <row r="219" spans="1:4" ht="18">
      <c r="A219" s="47"/>
      <c r="B219" s="47"/>
      <c r="C219" s="48"/>
      <c r="D219" s="48"/>
    </row>
    <row r="220" spans="1:4" ht="18">
      <c r="A220" s="47"/>
      <c r="B220" s="47"/>
      <c r="C220" s="48"/>
      <c r="D220" s="48"/>
    </row>
    <row r="221" spans="1:4" ht="18">
      <c r="A221" s="47"/>
      <c r="B221" s="47"/>
      <c r="C221" s="48"/>
      <c r="D221" s="48"/>
    </row>
    <row r="222" spans="1:4" ht="18">
      <c r="A222" s="47"/>
      <c r="B222" s="47"/>
      <c r="C222" s="48"/>
      <c r="D222" s="48"/>
    </row>
    <row r="223" spans="1:4" ht="18">
      <c r="A223" s="47"/>
      <c r="B223" s="47"/>
      <c r="C223" s="48"/>
      <c r="D223" s="48"/>
    </row>
    <row r="224" spans="1:4" ht="18">
      <c r="A224" s="47"/>
      <c r="B224" s="47"/>
      <c r="C224" s="48"/>
      <c r="D224" s="48"/>
    </row>
    <row r="225" spans="1:4" ht="18">
      <c r="A225" s="47"/>
      <c r="B225" s="47"/>
      <c r="C225" s="48"/>
      <c r="D225" s="48"/>
    </row>
    <row r="226" spans="1:4" ht="18">
      <c r="A226" s="47"/>
      <c r="B226" s="47"/>
      <c r="C226" s="48"/>
      <c r="D226" s="48"/>
    </row>
    <row r="227" spans="1:4" ht="18">
      <c r="A227" s="47"/>
      <c r="B227" s="47"/>
      <c r="C227" s="48"/>
      <c r="D227" s="48"/>
    </row>
    <row r="228" spans="1:4" ht="18">
      <c r="A228" s="47"/>
      <c r="B228" s="47"/>
      <c r="C228" s="48"/>
      <c r="D228" s="48"/>
    </row>
    <row r="229" spans="1:4" ht="18">
      <c r="A229" s="47"/>
      <c r="B229" s="47"/>
      <c r="C229" s="48"/>
      <c r="D229" s="48"/>
    </row>
    <row r="230" spans="1:4" ht="18">
      <c r="A230" s="47"/>
      <c r="B230" s="47"/>
      <c r="C230" s="48"/>
      <c r="D230" s="48"/>
    </row>
    <row r="231" spans="1:4" ht="18">
      <c r="A231" s="47"/>
      <c r="B231" s="47"/>
      <c r="C231" s="48"/>
      <c r="D231" s="48"/>
    </row>
    <row r="232" spans="1:4" ht="18">
      <c r="A232" s="47"/>
      <c r="B232" s="47"/>
      <c r="C232" s="48"/>
      <c r="D232" s="48"/>
    </row>
    <row r="233" spans="1:4" ht="18">
      <c r="A233" s="47"/>
      <c r="B233" s="47"/>
      <c r="C233" s="48"/>
      <c r="D233" s="48"/>
    </row>
    <row r="234" spans="1:4" ht="18">
      <c r="A234" s="47"/>
      <c r="B234" s="47"/>
      <c r="C234" s="48"/>
      <c r="D234" s="48"/>
    </row>
    <row r="235" spans="1:4" ht="18">
      <c r="A235" s="47"/>
      <c r="B235" s="47"/>
      <c r="C235" s="48"/>
      <c r="D235" s="48"/>
    </row>
    <row r="236" spans="1:4" ht="18">
      <c r="A236" s="47"/>
      <c r="B236" s="47"/>
      <c r="C236" s="48"/>
      <c r="D236" s="48"/>
    </row>
    <row r="237" spans="1:4" ht="18">
      <c r="A237" s="47"/>
      <c r="B237" s="47"/>
      <c r="C237" s="48"/>
      <c r="D237" s="48"/>
    </row>
    <row r="238" spans="1:4" ht="18">
      <c r="A238" s="47"/>
      <c r="B238" s="47"/>
      <c r="C238" s="48"/>
      <c r="D238" s="48"/>
    </row>
    <row r="239" spans="1:4" ht="18">
      <c r="A239" s="47"/>
      <c r="B239" s="47"/>
      <c r="C239" s="48"/>
      <c r="D239" s="48"/>
    </row>
    <row r="240" spans="1:4" ht="18">
      <c r="A240" s="47"/>
      <c r="B240" s="47"/>
      <c r="C240" s="48"/>
      <c r="D240" s="48"/>
    </row>
    <row r="241" spans="1:4" ht="18">
      <c r="A241" s="47"/>
      <c r="B241" s="47"/>
      <c r="C241" s="48"/>
      <c r="D241" s="48"/>
    </row>
    <row r="242" spans="1:4" ht="18">
      <c r="A242" s="47"/>
      <c r="B242" s="47"/>
      <c r="C242" s="48"/>
      <c r="D242" s="48"/>
    </row>
    <row r="243" spans="1:4" ht="18">
      <c r="A243" s="47"/>
      <c r="B243" s="47"/>
      <c r="C243" s="48"/>
      <c r="D243" s="48"/>
    </row>
    <row r="244" spans="1:4" ht="18">
      <c r="A244" s="47"/>
      <c r="B244" s="47"/>
      <c r="C244" s="48"/>
      <c r="D244" s="48"/>
    </row>
    <row r="245" spans="1:4" ht="18">
      <c r="A245" s="47"/>
      <c r="B245" s="47"/>
      <c r="C245" s="48"/>
      <c r="D245" s="48"/>
    </row>
    <row r="246" spans="1:4" ht="18">
      <c r="A246" s="47"/>
      <c r="B246" s="47"/>
      <c r="C246" s="48"/>
      <c r="D246" s="48"/>
    </row>
    <row r="247" spans="1:4" ht="18">
      <c r="A247" s="47"/>
      <c r="B247" s="47"/>
      <c r="C247" s="48"/>
      <c r="D247" s="48"/>
    </row>
    <row r="248" spans="1:4" ht="18">
      <c r="A248" s="47"/>
      <c r="B248" s="47"/>
      <c r="C248" s="48"/>
      <c r="D248" s="48"/>
    </row>
    <row r="249" spans="1:4" ht="18">
      <c r="A249" s="47"/>
      <c r="B249" s="47"/>
      <c r="C249" s="48"/>
      <c r="D249" s="48"/>
    </row>
    <row r="250" spans="1:4" ht="18">
      <c r="A250" s="47"/>
      <c r="B250" s="47"/>
      <c r="C250" s="48"/>
      <c r="D250" s="48"/>
    </row>
    <row r="251" spans="1:4" ht="18">
      <c r="A251" s="47"/>
      <c r="B251" s="47"/>
      <c r="C251" s="48"/>
      <c r="D251" s="48"/>
    </row>
    <row r="252" spans="1:4" ht="18">
      <c r="A252" s="47"/>
      <c r="B252" s="47"/>
      <c r="C252" s="48"/>
      <c r="D252" s="48"/>
    </row>
    <row r="253" spans="1:4" ht="18">
      <c r="A253" s="47"/>
      <c r="B253" s="47"/>
      <c r="C253" s="48"/>
      <c r="D253" s="48"/>
    </row>
    <row r="254" spans="1:4" ht="18">
      <c r="A254" s="47"/>
      <c r="B254" s="47"/>
      <c r="C254" s="48"/>
      <c r="D254" s="48"/>
    </row>
    <row r="255" spans="1:4" ht="18">
      <c r="A255" s="47"/>
      <c r="B255" s="47"/>
      <c r="C255" s="48"/>
      <c r="D255" s="48"/>
    </row>
    <row r="256" spans="1:4" ht="18">
      <c r="A256" s="47"/>
      <c r="B256" s="47"/>
      <c r="C256" s="48"/>
      <c r="D256" s="48"/>
    </row>
    <row r="257" spans="1:4" ht="18">
      <c r="A257" s="47"/>
      <c r="B257" s="47"/>
      <c r="C257" s="48"/>
      <c r="D257" s="48"/>
    </row>
    <row r="258" spans="1:4" ht="18">
      <c r="A258" s="47"/>
      <c r="B258" s="47"/>
      <c r="C258" s="48"/>
      <c r="D258" s="48"/>
    </row>
    <row r="259" spans="1:4" ht="18">
      <c r="A259" s="47"/>
      <c r="B259" s="47"/>
      <c r="C259" s="48"/>
      <c r="D259" s="48"/>
    </row>
    <row r="260" spans="1:4" ht="18">
      <c r="A260" s="47"/>
      <c r="B260" s="47"/>
      <c r="C260" s="48"/>
      <c r="D260" s="48"/>
    </row>
    <row r="261" spans="1:4" ht="18">
      <c r="A261" s="47"/>
      <c r="B261" s="47"/>
      <c r="C261" s="48"/>
      <c r="D261" s="48"/>
    </row>
    <row r="262" spans="1:4" ht="18">
      <c r="A262" s="47"/>
      <c r="B262" s="47"/>
      <c r="C262" s="48"/>
      <c r="D262" s="48"/>
    </row>
    <row r="263" spans="1:4" ht="18">
      <c r="A263" s="47"/>
      <c r="B263" s="47"/>
      <c r="C263" s="48"/>
      <c r="D263" s="48"/>
    </row>
    <row r="264" spans="1:4" ht="18">
      <c r="A264" s="47"/>
      <c r="B264" s="47"/>
      <c r="C264" s="48"/>
      <c r="D264" s="48"/>
    </row>
    <row r="265" spans="1:4" ht="18">
      <c r="A265" s="47"/>
      <c r="B265" s="47"/>
      <c r="C265" s="48"/>
      <c r="D265" s="48"/>
    </row>
    <row r="266" spans="1:4" ht="18">
      <c r="A266" s="47"/>
      <c r="B266" s="47"/>
      <c r="C266" s="48"/>
      <c r="D266" s="48"/>
    </row>
    <row r="267" spans="1:4" ht="18">
      <c r="A267" s="47"/>
      <c r="B267" s="47"/>
      <c r="C267" s="48"/>
      <c r="D267" s="48"/>
    </row>
    <row r="268" spans="1:4" ht="18">
      <c r="A268" s="47"/>
      <c r="B268" s="47"/>
      <c r="C268" s="48"/>
      <c r="D268" s="48"/>
    </row>
    <row r="269" spans="1:4" ht="18">
      <c r="A269" s="47"/>
      <c r="B269" s="47"/>
      <c r="C269" s="48"/>
      <c r="D269" s="48"/>
    </row>
    <row r="270" spans="1:4" ht="18">
      <c r="A270" s="47"/>
      <c r="B270" s="47"/>
      <c r="C270" s="48"/>
      <c r="D270" s="48"/>
    </row>
    <row r="271" spans="1:4" ht="18">
      <c r="A271" s="47"/>
      <c r="B271" s="47"/>
      <c r="C271" s="48"/>
      <c r="D271" s="48"/>
    </row>
    <row r="272" spans="1:4" ht="18">
      <c r="A272" s="47"/>
      <c r="B272" s="47"/>
      <c r="C272" s="48"/>
      <c r="D272" s="48"/>
    </row>
    <row r="273" spans="1:4" ht="18">
      <c r="A273" s="47"/>
      <c r="B273" s="47"/>
      <c r="C273" s="48"/>
      <c r="D273" s="48"/>
    </row>
    <row r="274" spans="1:4" ht="18">
      <c r="A274" s="47"/>
      <c r="B274" s="47"/>
      <c r="C274" s="48"/>
      <c r="D274" s="48"/>
    </row>
    <row r="275" spans="1:4" ht="18">
      <c r="A275" s="47"/>
      <c r="B275" s="47"/>
      <c r="C275" s="48"/>
      <c r="D275" s="48"/>
    </row>
    <row r="276" spans="1:4" ht="18">
      <c r="A276" s="47"/>
      <c r="B276" s="47"/>
      <c r="C276" s="48"/>
      <c r="D276" s="48"/>
    </row>
    <row r="277" spans="1:4" ht="18">
      <c r="A277" s="47"/>
      <c r="B277" s="47"/>
      <c r="C277" s="48"/>
      <c r="D277" s="48"/>
    </row>
    <row r="278" spans="1:4" ht="18">
      <c r="A278" s="47"/>
      <c r="B278" s="47"/>
      <c r="C278" s="48"/>
      <c r="D278" s="48"/>
    </row>
    <row r="279" spans="1:4" ht="18">
      <c r="A279" s="47"/>
      <c r="B279" s="47"/>
      <c r="C279" s="48"/>
      <c r="D279" s="48"/>
    </row>
    <row r="280" spans="1:4" ht="18">
      <c r="A280" s="47"/>
      <c r="B280" s="47"/>
      <c r="C280" s="48"/>
      <c r="D280" s="48"/>
    </row>
    <row r="281" spans="1:4" ht="18">
      <c r="A281" s="47"/>
      <c r="B281" s="47"/>
      <c r="C281" s="48"/>
      <c r="D281" s="48"/>
    </row>
    <row r="282" spans="1:4" ht="18">
      <c r="A282" s="47"/>
      <c r="B282" s="47"/>
      <c r="C282" s="48"/>
      <c r="D282" s="48"/>
    </row>
    <row r="283" spans="1:4" ht="18">
      <c r="A283" s="47"/>
      <c r="B283" s="47"/>
      <c r="C283" s="48"/>
      <c r="D283" s="48"/>
    </row>
    <row r="284" spans="1:4" ht="18">
      <c r="A284" s="47"/>
      <c r="B284" s="47"/>
      <c r="C284" s="48"/>
      <c r="D284" s="48"/>
    </row>
    <row r="285" spans="1:4" ht="18">
      <c r="A285" s="47"/>
      <c r="B285" s="47"/>
      <c r="C285" s="48"/>
      <c r="D285" s="48"/>
    </row>
    <row r="286" spans="1:4" ht="18">
      <c r="A286" s="47"/>
      <c r="B286" s="47"/>
      <c r="C286" s="48"/>
      <c r="D286" s="48"/>
    </row>
    <row r="287" spans="1:4" ht="18">
      <c r="A287" s="47"/>
      <c r="B287" s="47"/>
      <c r="C287" s="48"/>
      <c r="D287" s="48"/>
    </row>
    <row r="288" spans="1:4" ht="18">
      <c r="A288" s="47"/>
      <c r="B288" s="47"/>
      <c r="C288" s="48"/>
      <c r="D288" s="48"/>
    </row>
    <row r="289" spans="1:4" ht="18">
      <c r="A289" s="47"/>
      <c r="B289" s="47"/>
      <c r="C289" s="48"/>
      <c r="D289" s="48"/>
    </row>
    <row r="290" spans="1:4" ht="18">
      <c r="A290" s="47"/>
      <c r="B290" s="47"/>
      <c r="C290" s="48"/>
      <c r="D290" s="48"/>
    </row>
    <row r="291" spans="1:4" ht="18">
      <c r="A291" s="47"/>
      <c r="B291" s="47"/>
      <c r="C291" s="48"/>
      <c r="D291" s="48"/>
    </row>
    <row r="292" spans="1:4" ht="18">
      <c r="A292" s="47"/>
      <c r="B292" s="47"/>
      <c r="C292" s="48"/>
      <c r="D292" s="48"/>
    </row>
    <row r="293" spans="1:4" ht="18">
      <c r="A293" s="47"/>
      <c r="B293" s="47"/>
      <c r="C293" s="48"/>
      <c r="D293" s="48"/>
    </row>
    <row r="294" spans="1:4" ht="18">
      <c r="A294" s="47"/>
      <c r="B294" s="47"/>
      <c r="C294" s="48"/>
      <c r="D294" s="48"/>
    </row>
    <row r="295" spans="1:4" ht="18">
      <c r="A295" s="47"/>
      <c r="B295" s="47"/>
      <c r="C295" s="48"/>
      <c r="D295" s="48"/>
    </row>
    <row r="296" spans="1:4" ht="18">
      <c r="A296" s="47"/>
      <c r="B296" s="47"/>
      <c r="C296" s="48"/>
      <c r="D296" s="48"/>
    </row>
    <row r="297" spans="1:4" ht="18">
      <c r="A297" s="47"/>
      <c r="B297" s="47"/>
      <c r="C297" s="48"/>
      <c r="D297" s="48"/>
    </row>
    <row r="298" spans="1:4" ht="18">
      <c r="A298" s="47"/>
      <c r="B298" s="47"/>
      <c r="C298" s="48"/>
      <c r="D298" s="48"/>
    </row>
    <row r="299" spans="1:4" ht="18">
      <c r="A299" s="47"/>
      <c r="B299" s="47"/>
      <c r="C299" s="48"/>
      <c r="D299" s="48"/>
    </row>
    <row r="300" spans="1:4" ht="18">
      <c r="A300" s="47"/>
      <c r="B300" s="47"/>
      <c r="C300" s="48"/>
      <c r="D300" s="48"/>
    </row>
    <row r="301" spans="1:4" ht="18">
      <c r="A301" s="47"/>
      <c r="B301" s="47"/>
      <c r="C301" s="48"/>
      <c r="D301" s="48"/>
    </row>
    <row r="302" spans="1:4" ht="18">
      <c r="A302" s="47"/>
      <c r="B302" s="47"/>
      <c r="C302" s="48"/>
      <c r="D302" s="48"/>
    </row>
    <row r="303" spans="1:4" ht="18">
      <c r="A303" s="47"/>
      <c r="B303" s="47"/>
      <c r="C303" s="48"/>
      <c r="D303" s="48"/>
    </row>
    <row r="304" spans="1:4" ht="18">
      <c r="A304" s="47"/>
      <c r="B304" s="47"/>
      <c r="C304" s="48"/>
      <c r="D304" s="48"/>
    </row>
    <row r="305" spans="1:4" ht="18">
      <c r="A305" s="47"/>
      <c r="B305" s="47"/>
      <c r="C305" s="48"/>
      <c r="D305" s="48"/>
    </row>
    <row r="306" spans="1:4" ht="18">
      <c r="A306" s="47"/>
      <c r="B306" s="47"/>
      <c r="C306" s="48"/>
      <c r="D306" s="48"/>
    </row>
    <row r="307" spans="1:4" ht="18">
      <c r="A307" s="47"/>
      <c r="B307" s="47"/>
      <c r="C307" s="48"/>
      <c r="D307" s="48"/>
    </row>
    <row r="308" spans="1:4" ht="18">
      <c r="A308" s="47"/>
      <c r="B308" s="47"/>
      <c r="C308" s="48"/>
      <c r="D308" s="48"/>
    </row>
    <row r="309" spans="1:4" ht="18">
      <c r="A309" s="47"/>
      <c r="B309" s="47"/>
      <c r="C309" s="48"/>
      <c r="D309" s="48"/>
    </row>
    <row r="310" spans="1:4" ht="18">
      <c r="A310" s="47"/>
      <c r="B310" s="47"/>
      <c r="C310" s="48"/>
      <c r="D310" s="48"/>
    </row>
    <row r="311" spans="1:4" ht="18">
      <c r="A311" s="47"/>
      <c r="B311" s="47"/>
      <c r="C311" s="48"/>
      <c r="D311" s="48"/>
    </row>
    <row r="312" spans="1:4" ht="18">
      <c r="A312" s="47"/>
      <c r="B312" s="47"/>
      <c r="C312" s="48"/>
      <c r="D312" s="48"/>
    </row>
    <row r="313" spans="1:4" ht="18">
      <c r="A313" s="47"/>
      <c r="B313" s="47"/>
      <c r="C313" s="48"/>
      <c r="D313" s="48"/>
    </row>
    <row r="314" spans="1:4" ht="18">
      <c r="A314" s="47"/>
      <c r="B314" s="47"/>
      <c r="C314" s="48"/>
      <c r="D314" s="48"/>
    </row>
    <row r="315" spans="1:4" ht="18">
      <c r="A315" s="47"/>
      <c r="B315" s="47"/>
      <c r="C315" s="48"/>
      <c r="D315" s="48"/>
    </row>
    <row r="316" spans="1:4" ht="18">
      <c r="A316" s="47"/>
      <c r="B316" s="47"/>
      <c r="C316" s="48"/>
      <c r="D316" s="48"/>
    </row>
    <row r="317" spans="1:4" ht="18">
      <c r="A317" s="47"/>
      <c r="B317" s="47"/>
      <c r="C317" s="48"/>
      <c r="D317" s="48"/>
    </row>
    <row r="318" spans="1:4" ht="18">
      <c r="A318" s="47"/>
      <c r="B318" s="47"/>
      <c r="C318" s="48"/>
      <c r="D318" s="48"/>
    </row>
    <row r="319" spans="1:4" ht="18">
      <c r="A319" s="47"/>
      <c r="B319" s="47"/>
      <c r="C319" s="48"/>
      <c r="D319" s="48"/>
    </row>
    <row r="320" spans="1:4" ht="18">
      <c r="A320" s="47"/>
      <c r="B320" s="47"/>
      <c r="C320" s="48"/>
      <c r="D320" s="48"/>
    </row>
    <row r="321" spans="1:4" ht="18">
      <c r="A321" s="47"/>
      <c r="B321" s="47"/>
      <c r="C321" s="48"/>
      <c r="D321" s="48"/>
    </row>
    <row r="322" spans="1:4" ht="18">
      <c r="A322" s="47"/>
      <c r="B322" s="47"/>
      <c r="C322" s="48"/>
      <c r="D322" s="48"/>
    </row>
    <row r="323" spans="1:4" ht="18">
      <c r="A323" s="47"/>
      <c r="B323" s="47"/>
      <c r="C323" s="48"/>
      <c r="D323" s="48"/>
    </row>
    <row r="324" spans="1:4" ht="18">
      <c r="A324" s="47"/>
      <c r="B324" s="47"/>
      <c r="C324" s="48"/>
      <c r="D324" s="48"/>
    </row>
    <row r="325" spans="1:4" ht="18">
      <c r="A325" s="47"/>
      <c r="B325" s="47"/>
      <c r="C325" s="48"/>
      <c r="D325" s="48"/>
    </row>
    <row r="326" spans="1:4" ht="18">
      <c r="A326" s="47"/>
      <c r="B326" s="47"/>
      <c r="C326" s="48"/>
      <c r="D326" s="48"/>
    </row>
    <row r="327" spans="1:4" ht="18">
      <c r="A327" s="47"/>
      <c r="B327" s="47"/>
      <c r="C327" s="48"/>
      <c r="D327" s="48"/>
    </row>
    <row r="328" spans="1:4" ht="18">
      <c r="A328" s="47"/>
      <c r="B328" s="47"/>
      <c r="C328" s="48"/>
      <c r="D328" s="48"/>
    </row>
    <row r="329" spans="1:4" ht="18">
      <c r="A329" s="47"/>
      <c r="B329" s="47"/>
      <c r="C329" s="48"/>
      <c r="D329" s="48"/>
    </row>
    <row r="330" spans="1:4" ht="18">
      <c r="A330" s="47"/>
      <c r="B330" s="47"/>
      <c r="C330" s="48"/>
      <c r="D330" s="48"/>
    </row>
    <row r="331" spans="1:4" ht="18">
      <c r="A331" s="47"/>
      <c r="B331" s="47"/>
      <c r="C331" s="48"/>
      <c r="D331" s="48"/>
    </row>
    <row r="332" spans="1:4" ht="18">
      <c r="A332" s="47"/>
      <c r="B332" s="47"/>
      <c r="C332" s="48"/>
      <c r="D332" s="48"/>
    </row>
    <row r="333" spans="1:4" ht="18">
      <c r="A333" s="47"/>
      <c r="B333" s="47"/>
      <c r="C333" s="48"/>
      <c r="D333" s="48"/>
    </row>
    <row r="334" spans="1:4" ht="18">
      <c r="A334" s="47"/>
      <c r="B334" s="47"/>
      <c r="C334" s="48"/>
      <c r="D334" s="48"/>
    </row>
    <row r="335" spans="1:4" ht="18">
      <c r="A335" s="47"/>
      <c r="B335" s="47"/>
      <c r="C335" s="48"/>
      <c r="D335" s="48"/>
    </row>
    <row r="336" spans="1:4" ht="18">
      <c r="A336" s="47"/>
      <c r="B336" s="47"/>
      <c r="C336" s="48"/>
      <c r="D336" s="48"/>
    </row>
    <row r="337" spans="1:4" ht="18">
      <c r="A337" s="47"/>
      <c r="B337" s="47"/>
      <c r="C337" s="48"/>
      <c r="D337" s="48"/>
    </row>
    <row r="338" spans="1:4" ht="18">
      <c r="A338" s="47"/>
      <c r="B338" s="47"/>
      <c r="C338" s="48"/>
      <c r="D338" s="48"/>
    </row>
    <row r="339" spans="1:4" ht="18">
      <c r="A339" s="47"/>
      <c r="B339" s="47"/>
      <c r="C339" s="48"/>
      <c r="D339" s="48"/>
    </row>
    <row r="340" spans="1:4" ht="18">
      <c r="A340" s="47"/>
      <c r="B340" s="47"/>
      <c r="C340" s="48"/>
      <c r="D340" s="48"/>
    </row>
    <row r="341" spans="1:4" ht="18">
      <c r="A341" s="47"/>
      <c r="B341" s="47"/>
      <c r="C341" s="48"/>
      <c r="D341" s="48"/>
    </row>
    <row r="342" spans="1:4" ht="18">
      <c r="A342" s="47"/>
      <c r="B342" s="47"/>
      <c r="C342" s="48"/>
      <c r="D342" s="48"/>
    </row>
    <row r="343" spans="1:4" ht="18">
      <c r="A343" s="47"/>
      <c r="B343" s="47"/>
      <c r="C343" s="48"/>
      <c r="D343" s="48"/>
    </row>
    <row r="344" spans="1:4" ht="18">
      <c r="A344" s="47"/>
      <c r="B344" s="47"/>
      <c r="C344" s="48"/>
      <c r="D344" s="48"/>
    </row>
    <row r="345" spans="1:4" ht="18">
      <c r="A345" s="47"/>
      <c r="B345" s="47"/>
      <c r="C345" s="48"/>
      <c r="D345" s="48"/>
    </row>
    <row r="346" spans="1:4" ht="18">
      <c r="A346" s="47"/>
      <c r="B346" s="47"/>
      <c r="C346" s="48"/>
      <c r="D346" s="48"/>
    </row>
    <row r="347" spans="1:4" ht="18">
      <c r="A347" s="47"/>
      <c r="B347" s="47"/>
      <c r="C347" s="48"/>
      <c r="D347" s="48"/>
    </row>
    <row r="348" spans="1:4" ht="18">
      <c r="A348" s="47"/>
      <c r="B348" s="47"/>
      <c r="C348" s="48"/>
      <c r="D348" s="48"/>
    </row>
    <row r="349" spans="1:4" ht="18">
      <c r="A349" s="47"/>
      <c r="B349" s="47"/>
      <c r="C349" s="48"/>
      <c r="D349" s="48"/>
    </row>
    <row r="350" spans="1:4" ht="18">
      <c r="A350" s="47"/>
      <c r="B350" s="47"/>
      <c r="C350" s="48"/>
      <c r="D350" s="48"/>
    </row>
    <row r="351" spans="1:4" ht="18">
      <c r="A351" s="47"/>
      <c r="B351" s="47"/>
      <c r="C351" s="48"/>
      <c r="D351" s="48"/>
    </row>
    <row r="352" spans="1:4" ht="18">
      <c r="A352" s="47"/>
      <c r="B352" s="47"/>
      <c r="C352" s="48"/>
      <c r="D352" s="48"/>
    </row>
    <row r="353" spans="1:4" ht="18">
      <c r="A353" s="47"/>
      <c r="B353" s="47"/>
      <c r="C353" s="48"/>
      <c r="D353" s="48"/>
    </row>
    <row r="354" spans="1:4" ht="18">
      <c r="A354" s="47"/>
      <c r="B354" s="47"/>
      <c r="C354" s="48"/>
      <c r="D354" s="48"/>
    </row>
    <row r="355" spans="1:4" ht="18">
      <c r="A355" s="47"/>
      <c r="B355" s="47"/>
      <c r="C355" s="48"/>
      <c r="D355" s="48"/>
    </row>
    <row r="356" spans="1:4" ht="18">
      <c r="A356" s="47"/>
      <c r="B356" s="47"/>
      <c r="C356" s="48"/>
      <c r="D356" s="48"/>
    </row>
    <row r="357" spans="1:4" ht="18">
      <c r="A357" s="47"/>
      <c r="B357" s="47"/>
      <c r="C357" s="48"/>
      <c r="D357" s="48"/>
    </row>
    <row r="358" spans="1:4" ht="18">
      <c r="A358" s="47"/>
      <c r="B358" s="47"/>
      <c r="C358" s="48"/>
      <c r="D358" s="48"/>
    </row>
    <row r="359" spans="1:4" ht="18">
      <c r="A359" s="47"/>
      <c r="B359" s="47"/>
      <c r="C359" s="48"/>
      <c r="D359" s="48"/>
    </row>
    <row r="360" spans="1:4" ht="18">
      <c r="A360" s="47"/>
      <c r="B360" s="47"/>
      <c r="C360" s="48"/>
      <c r="D360" s="48"/>
    </row>
    <row r="361" spans="1:4" ht="18">
      <c r="A361" s="47"/>
      <c r="B361" s="47"/>
      <c r="C361" s="48"/>
      <c r="D361" s="48"/>
    </row>
    <row r="362" spans="1:4" ht="18">
      <c r="A362" s="47"/>
      <c r="B362" s="47"/>
      <c r="C362" s="48"/>
      <c r="D362" s="48"/>
    </row>
    <row r="363" spans="1:4" ht="18">
      <c r="A363" s="47"/>
      <c r="B363" s="47"/>
      <c r="C363" s="48"/>
      <c r="D363" s="48"/>
    </row>
    <row r="364" spans="1:4" ht="18">
      <c r="A364" s="47"/>
      <c r="B364" s="47"/>
      <c r="C364" s="48"/>
      <c r="D364" s="48"/>
    </row>
    <row r="365" spans="1:4" ht="18">
      <c r="A365" s="47"/>
      <c r="B365" s="47"/>
      <c r="C365" s="48"/>
      <c r="D365" s="48"/>
    </row>
    <row r="366" spans="1:4" ht="18">
      <c r="A366" s="47"/>
      <c r="B366" s="47"/>
      <c r="C366" s="48"/>
      <c r="D366" s="48"/>
    </row>
    <row r="367" spans="1:4" ht="18">
      <c r="A367" s="47"/>
      <c r="B367" s="47"/>
      <c r="C367" s="48"/>
      <c r="D367" s="48"/>
    </row>
    <row r="368" spans="1:4" ht="18">
      <c r="A368" s="47"/>
      <c r="B368" s="47"/>
      <c r="C368" s="48"/>
      <c r="D368" s="48"/>
    </row>
    <row r="369" spans="1:4" ht="18">
      <c r="A369" s="47"/>
      <c r="B369" s="47"/>
      <c r="C369" s="48"/>
      <c r="D369" s="48"/>
    </row>
    <row r="370" spans="1:4" ht="18">
      <c r="A370" s="47"/>
      <c r="B370" s="47"/>
      <c r="C370" s="48"/>
      <c r="D370" s="48"/>
    </row>
    <row r="371" spans="1:4" ht="18">
      <c r="A371" s="47"/>
      <c r="B371" s="47"/>
      <c r="C371" s="48"/>
      <c r="D371" s="48"/>
    </row>
    <row r="372" spans="1:4" ht="18">
      <c r="A372" s="47"/>
      <c r="B372" s="47"/>
      <c r="C372" s="48"/>
      <c r="D372" s="48"/>
    </row>
    <row r="373" spans="1:4" ht="18">
      <c r="A373" s="47"/>
      <c r="B373" s="47"/>
      <c r="C373" s="48"/>
      <c r="D373" s="48"/>
    </row>
    <row r="374" spans="1:4" ht="18">
      <c r="A374" s="47"/>
      <c r="B374" s="47"/>
      <c r="C374" s="48"/>
      <c r="D374" s="48"/>
    </row>
    <row r="375" spans="1:4" ht="18">
      <c r="A375" s="47"/>
      <c r="B375" s="47"/>
      <c r="C375" s="48"/>
      <c r="D375" s="48"/>
    </row>
    <row r="376" spans="1:4" ht="18">
      <c r="A376" s="47"/>
      <c r="B376" s="47"/>
      <c r="C376" s="48"/>
      <c r="D376" s="48"/>
    </row>
    <row r="377" spans="1:4" ht="18">
      <c r="A377" s="47"/>
      <c r="B377" s="47"/>
      <c r="C377" s="48"/>
      <c r="D377" s="48"/>
    </row>
    <row r="378" spans="1:4" ht="18">
      <c r="A378" s="47"/>
      <c r="B378" s="47"/>
      <c r="C378" s="48"/>
      <c r="D378" s="48"/>
    </row>
    <row r="379" spans="1:4" ht="18">
      <c r="A379" s="47"/>
      <c r="B379" s="47"/>
      <c r="C379" s="48"/>
      <c r="D379" s="48"/>
    </row>
    <row r="380" spans="1:4" ht="18">
      <c r="A380" s="47"/>
      <c r="B380" s="47"/>
      <c r="C380" s="48"/>
      <c r="D380" s="48"/>
    </row>
    <row r="381" spans="1:4" ht="18">
      <c r="A381" s="47"/>
      <c r="B381" s="47"/>
      <c r="C381" s="48"/>
      <c r="D381" s="48"/>
    </row>
    <row r="382" spans="1:4" ht="18">
      <c r="A382" s="47"/>
      <c r="B382" s="47"/>
      <c r="C382" s="48"/>
      <c r="D382" s="48"/>
    </row>
    <row r="383" spans="1:4" ht="18">
      <c r="A383" s="47"/>
      <c r="B383" s="47"/>
      <c r="C383" s="48"/>
      <c r="D383" s="48"/>
    </row>
    <row r="384" spans="1:4" ht="18">
      <c r="A384" s="47"/>
      <c r="B384" s="47"/>
      <c r="C384" s="48"/>
      <c r="D384" s="48"/>
    </row>
    <row r="385" spans="1:4" ht="18">
      <c r="A385" s="47"/>
      <c r="B385" s="47"/>
      <c r="C385" s="48"/>
      <c r="D385" s="48"/>
    </row>
    <row r="386" spans="1:4" ht="18">
      <c r="A386" s="47"/>
      <c r="B386" s="47"/>
      <c r="C386" s="48"/>
      <c r="D386" s="48"/>
    </row>
    <row r="387" spans="1:4" ht="18">
      <c r="A387" s="47"/>
      <c r="B387" s="47"/>
      <c r="C387" s="48"/>
      <c r="D387" s="48"/>
    </row>
    <row r="388" spans="1:4" ht="18">
      <c r="A388" s="47"/>
      <c r="B388" s="47"/>
      <c r="C388" s="48"/>
      <c r="D388" s="48"/>
    </row>
    <row r="389" spans="1:4" ht="18">
      <c r="A389" s="47"/>
      <c r="B389" s="47"/>
      <c r="C389" s="48"/>
      <c r="D389" s="48"/>
    </row>
    <row r="390" spans="1:4" ht="18">
      <c r="A390" s="47"/>
      <c r="B390" s="47"/>
      <c r="C390" s="48"/>
      <c r="D390" s="48"/>
    </row>
    <row r="391" spans="1:4" ht="18">
      <c r="A391" s="47"/>
      <c r="B391" s="47"/>
      <c r="C391" s="48"/>
      <c r="D391" s="48"/>
    </row>
    <row r="392" spans="1:4" ht="18">
      <c r="A392" s="47"/>
      <c r="B392" s="47"/>
      <c r="C392" s="48"/>
      <c r="D392" s="48"/>
    </row>
    <row r="393" spans="1:4" ht="18">
      <c r="A393" s="47"/>
      <c r="B393" s="47"/>
      <c r="C393" s="48"/>
      <c r="D393" s="48"/>
    </row>
    <row r="394" spans="1:4" ht="18">
      <c r="A394" s="47"/>
      <c r="B394" s="47"/>
      <c r="C394" s="48"/>
      <c r="D394" s="48"/>
    </row>
    <row r="395" spans="1:4" ht="18">
      <c r="A395" s="47"/>
      <c r="B395" s="47"/>
      <c r="C395" s="48"/>
      <c r="D395" s="48"/>
    </row>
    <row r="396" spans="1:4" ht="18">
      <c r="A396" s="47"/>
      <c r="B396" s="47"/>
      <c r="C396" s="48"/>
      <c r="D396" s="48"/>
    </row>
    <row r="397" spans="1:4" ht="18">
      <c r="A397" s="47"/>
      <c r="B397" s="47"/>
      <c r="C397" s="48"/>
      <c r="D397" s="48"/>
    </row>
    <row r="398" spans="1:4" ht="18">
      <c r="A398" s="47"/>
      <c r="B398" s="47"/>
      <c r="C398" s="48"/>
      <c r="D398" s="48"/>
    </row>
    <row r="399" spans="1:4" ht="18">
      <c r="A399" s="47"/>
      <c r="B399" s="47"/>
      <c r="C399" s="48"/>
      <c r="D399" s="48"/>
    </row>
    <row r="400" spans="1:4" ht="18">
      <c r="A400" s="47"/>
      <c r="B400" s="47"/>
      <c r="C400" s="48"/>
      <c r="D400" s="48"/>
    </row>
    <row r="401" spans="1:4" ht="18">
      <c r="A401" s="47"/>
      <c r="B401" s="47"/>
      <c r="C401" s="48"/>
      <c r="D401" s="48"/>
    </row>
    <row r="402" spans="1:4" ht="18">
      <c r="A402" s="47"/>
      <c r="B402" s="47"/>
      <c r="C402" s="48"/>
      <c r="D402" s="48"/>
    </row>
    <row r="403" spans="1:4" ht="18">
      <c r="A403" s="47"/>
      <c r="B403" s="47"/>
      <c r="C403" s="48"/>
      <c r="D403" s="48"/>
    </row>
    <row r="404" spans="1:4" ht="18">
      <c r="A404" s="47"/>
      <c r="B404" s="47"/>
      <c r="C404" s="48"/>
      <c r="D404" s="48"/>
    </row>
    <row r="405" spans="1:4" ht="18">
      <c r="A405" s="47"/>
      <c r="B405" s="47"/>
      <c r="C405" s="48"/>
      <c r="D405" s="48"/>
    </row>
    <row r="406" spans="1:4" ht="18">
      <c r="A406" s="47"/>
      <c r="B406" s="47"/>
      <c r="C406" s="48"/>
      <c r="D406" s="48"/>
    </row>
    <row r="407" spans="1:4" ht="18">
      <c r="A407" s="47"/>
      <c r="B407" s="47"/>
      <c r="C407" s="48"/>
      <c r="D407" s="48"/>
    </row>
    <row r="408" spans="1:4" ht="18">
      <c r="A408" s="47"/>
      <c r="B408" s="47"/>
      <c r="C408" s="48"/>
      <c r="D408" s="48"/>
    </row>
    <row r="409" spans="1:4" ht="18">
      <c r="A409" s="47"/>
      <c r="B409" s="47"/>
      <c r="C409" s="48"/>
      <c r="D409" s="48"/>
    </row>
    <row r="410" spans="1:4" ht="18">
      <c r="A410" s="47"/>
      <c r="B410" s="47"/>
      <c r="C410" s="48"/>
      <c r="D410" s="48"/>
    </row>
    <row r="411" spans="1:4" ht="18">
      <c r="A411" s="47"/>
      <c r="B411" s="47"/>
      <c r="C411" s="48"/>
      <c r="D411" s="48"/>
    </row>
    <row r="412" spans="1:4" ht="18">
      <c r="A412" s="47"/>
      <c r="B412" s="47"/>
      <c r="C412" s="48"/>
      <c r="D412" s="48"/>
    </row>
    <row r="413" spans="1:4" ht="18">
      <c r="A413" s="47"/>
      <c r="B413" s="47"/>
      <c r="C413" s="48"/>
      <c r="D413" s="48"/>
    </row>
    <row r="414" spans="1:4" ht="18">
      <c r="A414" s="47"/>
      <c r="B414" s="47"/>
      <c r="C414" s="48"/>
      <c r="D414" s="48"/>
    </row>
    <row r="415" spans="1:4" ht="18">
      <c r="A415" s="47"/>
      <c r="B415" s="47"/>
      <c r="C415" s="48"/>
      <c r="D415" s="48"/>
    </row>
    <row r="416" spans="1:4" ht="18">
      <c r="A416" s="47"/>
      <c r="B416" s="47"/>
      <c r="C416" s="48"/>
      <c r="D416" s="48"/>
    </row>
    <row r="417" spans="1:4" ht="18">
      <c r="A417" s="47"/>
      <c r="B417" s="47"/>
      <c r="C417" s="48"/>
      <c r="D417" s="48"/>
    </row>
    <row r="418" spans="1:4" ht="18">
      <c r="A418" s="47"/>
      <c r="B418" s="47"/>
      <c r="C418" s="48"/>
      <c r="D418" s="48"/>
    </row>
    <row r="419" spans="1:4" ht="18">
      <c r="A419" s="47"/>
      <c r="B419" s="47"/>
      <c r="C419" s="48"/>
      <c r="D419" s="48"/>
    </row>
    <row r="420" spans="1:4" ht="18">
      <c r="A420" s="47"/>
      <c r="B420" s="47"/>
      <c r="C420" s="48"/>
      <c r="D420" s="48"/>
    </row>
    <row r="421" spans="1:4" ht="18">
      <c r="A421" s="47"/>
      <c r="B421" s="47"/>
      <c r="C421" s="48"/>
      <c r="D421" s="48"/>
    </row>
    <row r="422" spans="1:4" ht="18">
      <c r="A422" s="47"/>
      <c r="B422" s="47"/>
      <c r="C422" s="48"/>
      <c r="D422" s="48"/>
    </row>
    <row r="423" spans="1:4" ht="18">
      <c r="A423" s="47"/>
      <c r="B423" s="47"/>
      <c r="C423" s="48"/>
      <c r="D423" s="48"/>
    </row>
    <row r="424" spans="1:4" ht="18">
      <c r="A424" s="47"/>
      <c r="B424" s="47"/>
      <c r="C424" s="48"/>
      <c r="D424" s="48"/>
    </row>
    <row r="425" spans="1:4" ht="18">
      <c r="A425" s="47"/>
      <c r="B425" s="47"/>
      <c r="C425" s="48"/>
      <c r="D425" s="48"/>
    </row>
    <row r="426" spans="1:4" ht="18">
      <c r="A426" s="47"/>
      <c r="B426" s="47"/>
      <c r="C426" s="48"/>
      <c r="D426" s="48"/>
    </row>
    <row r="427" spans="1:4" ht="18">
      <c r="A427" s="47"/>
      <c r="B427" s="47"/>
      <c r="C427" s="48"/>
      <c r="D427" s="48"/>
    </row>
    <row r="428" spans="1:4" ht="18">
      <c r="A428" s="47"/>
      <c r="B428" s="47"/>
      <c r="C428" s="48"/>
      <c r="D428" s="48"/>
    </row>
    <row r="429" spans="1:4" ht="18">
      <c r="A429" s="47"/>
      <c r="B429" s="47"/>
      <c r="C429" s="48"/>
      <c r="D429" s="48"/>
    </row>
    <row r="430" spans="1:4" ht="18">
      <c r="A430" s="47"/>
      <c r="B430" s="47"/>
      <c r="C430" s="48"/>
      <c r="D430" s="48"/>
    </row>
    <row r="431" spans="1:4" ht="18">
      <c r="A431" s="47"/>
      <c r="B431" s="47"/>
      <c r="C431" s="48"/>
      <c r="D431" s="48"/>
    </row>
    <row r="432" spans="1:4" ht="18">
      <c r="A432" s="47"/>
      <c r="B432" s="47"/>
      <c r="C432" s="48"/>
      <c r="D432" s="48"/>
    </row>
    <row r="433" spans="1:4" ht="18">
      <c r="A433" s="47"/>
      <c r="B433" s="47"/>
      <c r="C433" s="48"/>
      <c r="D433" s="48"/>
    </row>
    <row r="434" spans="1:4" ht="18">
      <c r="A434" s="47"/>
      <c r="B434" s="47"/>
      <c r="C434" s="48"/>
      <c r="D434" s="48"/>
    </row>
    <row r="435" spans="1:4" ht="18">
      <c r="A435" s="47"/>
      <c r="B435" s="47"/>
      <c r="C435" s="48"/>
      <c r="D435" s="48"/>
    </row>
    <row r="436" spans="1:4" ht="18">
      <c r="A436" s="47"/>
      <c r="B436" s="47"/>
      <c r="C436" s="48"/>
      <c r="D436" s="48"/>
    </row>
    <row r="437" spans="1:4" ht="18">
      <c r="A437" s="47"/>
      <c r="B437" s="47"/>
      <c r="C437" s="48"/>
      <c r="D437" s="48"/>
    </row>
    <row r="438" spans="1:4" ht="18">
      <c r="A438" s="47"/>
      <c r="B438" s="47"/>
      <c r="C438" s="48"/>
      <c r="D438" s="48"/>
    </row>
    <row r="439" spans="1:4" ht="18">
      <c r="A439" s="47"/>
      <c r="B439" s="47"/>
      <c r="C439" s="48"/>
      <c r="D439" s="48"/>
    </row>
    <row r="440" spans="1:4" ht="18">
      <c r="A440" s="47"/>
      <c r="B440" s="47"/>
      <c r="C440" s="48"/>
      <c r="D440" s="48"/>
    </row>
    <row r="441" spans="1:4" ht="18">
      <c r="A441" s="47"/>
      <c r="B441" s="47"/>
      <c r="C441" s="48"/>
      <c r="D441" s="48"/>
    </row>
    <row r="442" spans="1:4" ht="18">
      <c r="A442" s="47"/>
      <c r="B442" s="47"/>
      <c r="C442" s="48"/>
      <c r="D442" s="48"/>
    </row>
    <row r="443" spans="1:4" ht="18">
      <c r="A443" s="47"/>
      <c r="B443" s="47"/>
      <c r="C443" s="48"/>
      <c r="D443" s="48"/>
    </row>
    <row r="444" spans="1:4" ht="18">
      <c r="A444" s="47"/>
      <c r="B444" s="47"/>
      <c r="C444" s="48"/>
      <c r="D444" s="48"/>
    </row>
    <row r="445" spans="1:4" ht="18">
      <c r="A445" s="47"/>
      <c r="B445" s="47"/>
      <c r="C445" s="48"/>
      <c r="D445" s="48"/>
    </row>
    <row r="446" spans="1:4" ht="18">
      <c r="A446" s="47"/>
      <c r="B446" s="47"/>
      <c r="C446" s="48"/>
      <c r="D446" s="48"/>
    </row>
    <row r="447" spans="1:4" ht="18">
      <c r="A447" s="47"/>
      <c r="B447" s="47"/>
      <c r="C447" s="48"/>
      <c r="D447" s="48"/>
    </row>
    <row r="448" spans="1:4" ht="18">
      <c r="A448" s="47"/>
      <c r="B448" s="47"/>
      <c r="C448" s="48"/>
      <c r="D448" s="48"/>
    </row>
    <row r="449" spans="1:4" ht="18">
      <c r="A449" s="47"/>
      <c r="B449" s="47"/>
      <c r="C449" s="48"/>
      <c r="D449" s="48"/>
    </row>
    <row r="450" spans="1:4" ht="18">
      <c r="A450" s="47"/>
      <c r="B450" s="47"/>
      <c r="C450" s="48"/>
      <c r="D450" s="48"/>
    </row>
    <row r="451" spans="1:4" ht="18">
      <c r="A451" s="47"/>
      <c r="B451" s="47"/>
      <c r="C451" s="48"/>
      <c r="D451" s="48"/>
    </row>
    <row r="452" spans="1:4" ht="18">
      <c r="A452" s="47"/>
      <c r="B452" s="47"/>
      <c r="C452" s="48"/>
      <c r="D452" s="48"/>
    </row>
    <row r="453" spans="1:4" ht="18">
      <c r="A453" s="47"/>
      <c r="B453" s="47"/>
      <c r="C453" s="48"/>
      <c r="D453" s="48"/>
    </row>
    <row r="454" spans="1:4" ht="18">
      <c r="A454" s="47"/>
      <c r="B454" s="47"/>
      <c r="C454" s="48"/>
      <c r="D454" s="48"/>
    </row>
    <row r="455" spans="1:4" ht="18">
      <c r="A455" s="47"/>
      <c r="B455" s="47"/>
      <c r="C455" s="48"/>
      <c r="D455" s="48"/>
    </row>
    <row r="456" spans="1:4" ht="18">
      <c r="A456" s="47"/>
      <c r="B456" s="47"/>
      <c r="C456" s="48"/>
      <c r="D456" s="48"/>
    </row>
    <row r="457" spans="1:4" ht="18">
      <c r="A457" s="47"/>
      <c r="B457" s="47"/>
      <c r="C457" s="48"/>
      <c r="D457" s="48"/>
    </row>
    <row r="458" spans="1:4" ht="18">
      <c r="A458" s="47"/>
      <c r="B458" s="47"/>
      <c r="C458" s="48"/>
      <c r="D458" s="48"/>
    </row>
    <row r="459" spans="1:4" ht="18">
      <c r="A459" s="47"/>
      <c r="B459" s="47"/>
      <c r="C459" s="48"/>
      <c r="D459" s="48"/>
    </row>
    <row r="460" spans="1:4" ht="18">
      <c r="A460" s="47"/>
      <c r="B460" s="47"/>
      <c r="C460" s="48"/>
      <c r="D460" s="48"/>
    </row>
    <row r="461" spans="1:4" ht="18">
      <c r="A461" s="47"/>
      <c r="B461" s="47"/>
      <c r="C461" s="48"/>
      <c r="D461" s="48"/>
    </row>
    <row r="462" spans="1:4" ht="18">
      <c r="A462" s="47"/>
      <c r="B462" s="47"/>
      <c r="C462" s="48"/>
      <c r="D462" s="48"/>
    </row>
    <row r="463" spans="1:4" ht="18">
      <c r="A463" s="47"/>
      <c r="B463" s="47"/>
      <c r="C463" s="48"/>
      <c r="D463" s="48"/>
    </row>
    <row r="464" spans="1:4" ht="18">
      <c r="A464" s="47"/>
      <c r="B464" s="47"/>
      <c r="C464" s="48"/>
      <c r="D464" s="48"/>
    </row>
    <row r="465" spans="1:4" ht="18">
      <c r="A465" s="47"/>
      <c r="B465" s="47"/>
      <c r="C465" s="48"/>
      <c r="D465" s="48"/>
    </row>
    <row r="466" spans="1:4" ht="18">
      <c r="A466" s="47"/>
      <c r="B466" s="47"/>
      <c r="C466" s="48"/>
      <c r="D466" s="48"/>
    </row>
    <row r="467" spans="1:4" ht="18">
      <c r="A467" s="47"/>
      <c r="B467" s="47"/>
      <c r="C467" s="48"/>
      <c r="D467" s="48"/>
    </row>
    <row r="468" spans="1:4" ht="18">
      <c r="A468" s="47"/>
      <c r="B468" s="47"/>
      <c r="C468" s="48"/>
      <c r="D468" s="48"/>
    </row>
    <row r="469" spans="1:4" ht="18">
      <c r="A469" s="47"/>
      <c r="B469" s="47"/>
      <c r="C469" s="48"/>
      <c r="D469" s="48"/>
    </row>
    <row r="470" spans="1:4" ht="18">
      <c r="A470" s="47"/>
      <c r="B470" s="47"/>
      <c r="C470" s="48"/>
      <c r="D470" s="48"/>
    </row>
    <row r="471" spans="1:4" ht="18">
      <c r="A471" s="47"/>
      <c r="B471" s="47"/>
      <c r="C471" s="48"/>
      <c r="D471" s="48"/>
    </row>
    <row r="472" spans="1:4" ht="18">
      <c r="A472" s="47"/>
      <c r="B472" s="47"/>
      <c r="C472" s="48"/>
      <c r="D472" s="48"/>
    </row>
    <row r="473" spans="1:4" ht="18">
      <c r="A473" s="47"/>
      <c r="B473" s="47"/>
      <c r="C473" s="48"/>
      <c r="D473" s="48"/>
    </row>
    <row r="474" spans="1:4" ht="18">
      <c r="A474" s="47"/>
      <c r="B474" s="47"/>
      <c r="C474" s="48"/>
      <c r="D474" s="48"/>
    </row>
    <row r="475" spans="1:4" ht="18">
      <c r="A475" s="47"/>
      <c r="B475" s="47"/>
      <c r="C475" s="48"/>
      <c r="D475" s="48"/>
    </row>
    <row r="476" spans="1:4" ht="18">
      <c r="A476" s="47"/>
      <c r="B476" s="47"/>
      <c r="C476" s="48"/>
      <c r="D476" s="48"/>
    </row>
    <row r="477" spans="1:4" ht="18">
      <c r="A477" s="47"/>
      <c r="B477" s="47"/>
      <c r="C477" s="48"/>
      <c r="D477" s="48"/>
    </row>
    <row r="478" spans="1:4" ht="18">
      <c r="A478" s="47"/>
      <c r="B478" s="47"/>
      <c r="C478" s="48"/>
      <c r="D478" s="48"/>
    </row>
    <row r="479" spans="1:4" ht="18">
      <c r="A479" s="47"/>
      <c r="B479" s="47"/>
      <c r="C479" s="48"/>
      <c r="D479" s="48"/>
    </row>
    <row r="480" spans="1:4" ht="18">
      <c r="A480" s="47"/>
      <c r="B480" s="47"/>
      <c r="C480" s="48"/>
      <c r="D480" s="48"/>
    </row>
    <row r="481" spans="1:4" ht="18">
      <c r="A481" s="47"/>
      <c r="B481" s="47"/>
      <c r="C481" s="48"/>
      <c r="D481" s="48"/>
    </row>
    <row r="482" spans="1:4" ht="18">
      <c r="A482" s="47"/>
      <c r="B482" s="47"/>
      <c r="C482" s="48"/>
      <c r="D482" s="48"/>
    </row>
    <row r="483" spans="1:4" ht="18">
      <c r="A483" s="47"/>
      <c r="B483" s="47"/>
      <c r="C483" s="48"/>
      <c r="D483" s="48"/>
    </row>
    <row r="484" spans="1:4" ht="18">
      <c r="A484" s="47"/>
      <c r="B484" s="47"/>
      <c r="C484" s="48"/>
      <c r="D484" s="48"/>
    </row>
    <row r="485" spans="1:4" ht="18">
      <c r="A485" s="47"/>
      <c r="B485" s="47"/>
      <c r="C485" s="48"/>
      <c r="D485" s="48"/>
    </row>
    <row r="486" spans="1:4" ht="18">
      <c r="A486" s="47"/>
      <c r="B486" s="47"/>
      <c r="C486" s="48"/>
      <c r="D486" s="48"/>
    </row>
    <row r="487" spans="1:4" ht="18">
      <c r="A487" s="47"/>
      <c r="B487" s="47"/>
      <c r="C487" s="48"/>
      <c r="D487" s="48"/>
    </row>
    <row r="488" spans="1:4" ht="18">
      <c r="A488" s="47"/>
      <c r="B488" s="47"/>
      <c r="C488" s="48"/>
      <c r="D488" s="48"/>
    </row>
    <row r="489" spans="1:4" ht="18">
      <c r="A489" s="47"/>
      <c r="B489" s="47"/>
      <c r="C489" s="48"/>
      <c r="D489" s="48"/>
    </row>
    <row r="490" spans="1:4" ht="18">
      <c r="A490" s="47"/>
      <c r="B490" s="47"/>
      <c r="C490" s="48"/>
      <c r="D490" s="48"/>
    </row>
    <row r="491" spans="1:4" ht="18">
      <c r="A491" s="47"/>
      <c r="B491" s="47"/>
      <c r="C491" s="48"/>
      <c r="D491" s="48"/>
    </row>
    <row r="492" spans="1:4" ht="18">
      <c r="A492" s="47"/>
      <c r="B492" s="47"/>
      <c r="C492" s="48"/>
      <c r="D492" s="48"/>
    </row>
    <row r="493" spans="1:4" ht="18">
      <c r="A493" s="47"/>
      <c r="B493" s="47"/>
      <c r="C493" s="48"/>
      <c r="D493" s="48"/>
    </row>
    <row r="494" spans="1:4" ht="18">
      <c r="A494" s="47"/>
      <c r="B494" s="47"/>
      <c r="C494" s="48"/>
      <c r="D494" s="48"/>
    </row>
    <row r="495" spans="1:4" ht="18">
      <c r="A495" s="47"/>
      <c r="B495" s="47"/>
      <c r="C495" s="48"/>
      <c r="D495" s="48"/>
    </row>
    <row r="496" spans="1:4" ht="18">
      <c r="A496" s="47"/>
      <c r="B496" s="47"/>
      <c r="C496" s="48"/>
      <c r="D496" s="48"/>
    </row>
    <row r="497" spans="1:4" ht="18">
      <c r="A497" s="47"/>
      <c r="B497" s="47"/>
      <c r="C497" s="48"/>
      <c r="D497" s="48"/>
    </row>
    <row r="498" spans="1:4" ht="18">
      <c r="A498" s="47"/>
      <c r="B498" s="47"/>
      <c r="C498" s="48"/>
      <c r="D498" s="48"/>
    </row>
    <row r="499" spans="1:4" ht="18">
      <c r="A499" s="47"/>
      <c r="B499" s="47"/>
      <c r="C499" s="48"/>
      <c r="D499" s="48"/>
    </row>
    <row r="500" spans="1:4" ht="18">
      <c r="A500" s="47"/>
      <c r="B500" s="47"/>
      <c r="C500" s="48"/>
      <c r="D500" s="48"/>
    </row>
    <row r="501" spans="1:4" ht="18">
      <c r="A501" s="47"/>
      <c r="B501" s="47"/>
      <c r="C501" s="48"/>
      <c r="D501" s="48"/>
    </row>
    <row r="502" spans="1:4" ht="18">
      <c r="A502" s="47"/>
      <c r="B502" s="47"/>
      <c r="C502" s="48"/>
      <c r="D502" s="48"/>
    </row>
    <row r="503" spans="1:4" ht="18">
      <c r="A503" s="47"/>
      <c r="B503" s="47"/>
      <c r="C503" s="48"/>
      <c r="D503" s="48"/>
    </row>
    <row r="504" spans="1:4" ht="18">
      <c r="A504" s="47"/>
      <c r="B504" s="47"/>
      <c r="C504" s="48"/>
      <c r="D504" s="48"/>
    </row>
    <row r="505" spans="1:4" ht="18">
      <c r="A505" s="47"/>
      <c r="B505" s="47"/>
      <c r="C505" s="48"/>
      <c r="D505" s="48"/>
    </row>
    <row r="506" spans="1:4" ht="18">
      <c r="A506" s="47"/>
      <c r="B506" s="47"/>
      <c r="C506" s="48"/>
      <c r="D506" s="48"/>
    </row>
    <row r="507" spans="1:4" ht="18">
      <c r="A507" s="47"/>
      <c r="B507" s="47"/>
      <c r="C507" s="48"/>
      <c r="D507" s="48"/>
    </row>
    <row r="508" spans="1:4" ht="18">
      <c r="A508" s="47"/>
      <c r="B508" s="47"/>
      <c r="C508" s="48"/>
      <c r="D508" s="48"/>
    </row>
    <row r="509" spans="1:4" ht="18">
      <c r="A509" s="47"/>
      <c r="B509" s="47"/>
      <c r="C509" s="48"/>
      <c r="D509" s="48"/>
    </row>
    <row r="510" spans="1:4" ht="18">
      <c r="A510" s="47"/>
      <c r="B510" s="47"/>
      <c r="C510" s="48"/>
      <c r="D510" s="48"/>
    </row>
    <row r="511" spans="1:4" ht="18">
      <c r="A511" s="47"/>
      <c r="B511" s="47"/>
      <c r="C511" s="48"/>
      <c r="D511" s="48"/>
    </row>
    <row r="512" spans="1:4" ht="18">
      <c r="A512" s="47"/>
      <c r="B512" s="47"/>
      <c r="C512" s="48"/>
      <c r="D512" s="48"/>
    </row>
    <row r="513" spans="1:4" ht="18">
      <c r="A513" s="47"/>
      <c r="B513" s="47"/>
      <c r="C513" s="48"/>
      <c r="D513" s="48"/>
    </row>
    <row r="514" spans="1:4" ht="18">
      <c r="A514" s="47"/>
      <c r="B514" s="47"/>
      <c r="C514" s="48"/>
      <c r="D514" s="48"/>
    </row>
    <row r="515" spans="1:4" ht="18">
      <c r="A515" s="47"/>
      <c r="B515" s="47"/>
      <c r="C515" s="48"/>
      <c r="D515" s="48"/>
    </row>
    <row r="516" spans="1:4" ht="18">
      <c r="A516" s="47"/>
      <c r="B516" s="47"/>
      <c r="C516" s="48"/>
      <c r="D516" s="48"/>
    </row>
    <row r="517" spans="1:4" ht="18">
      <c r="A517" s="47"/>
      <c r="B517" s="47"/>
      <c r="C517" s="48"/>
      <c r="D517" s="48"/>
    </row>
    <row r="518" spans="1:4" ht="18">
      <c r="A518" s="47"/>
      <c r="B518" s="47"/>
      <c r="C518" s="48"/>
      <c r="D518" s="48"/>
    </row>
    <row r="519" spans="1:4" ht="18">
      <c r="A519" s="47"/>
      <c r="B519" s="47"/>
      <c r="C519" s="48"/>
      <c r="D519" s="48"/>
    </row>
    <row r="520" spans="1:4" ht="18">
      <c r="A520" s="47"/>
      <c r="B520" s="47"/>
      <c r="C520" s="48"/>
      <c r="D520" s="48"/>
    </row>
    <row r="521" spans="1:4" ht="18">
      <c r="A521" s="47"/>
      <c r="B521" s="47"/>
      <c r="C521" s="48"/>
      <c r="D521" s="48"/>
    </row>
    <row r="522" spans="1:4" ht="18">
      <c r="A522" s="47"/>
      <c r="B522" s="47"/>
      <c r="C522" s="48"/>
      <c r="D522" s="48"/>
    </row>
    <row r="523" spans="1:4" ht="18">
      <c r="A523" s="47"/>
      <c r="B523" s="47"/>
      <c r="C523" s="48"/>
      <c r="D523" s="48"/>
    </row>
    <row r="524" spans="1:4" ht="18">
      <c r="A524" s="47"/>
      <c r="B524" s="47"/>
      <c r="C524" s="48"/>
      <c r="D524" s="48"/>
    </row>
    <row r="525" spans="1:4" ht="18">
      <c r="A525" s="47"/>
      <c r="B525" s="47"/>
      <c r="C525" s="48"/>
      <c r="D525" s="48"/>
    </row>
    <row r="526" spans="1:4" ht="18">
      <c r="A526" s="47"/>
      <c r="B526" s="47"/>
      <c r="C526" s="48"/>
      <c r="D526" s="48"/>
    </row>
    <row r="527" spans="1:4" ht="18">
      <c r="A527" s="47"/>
      <c r="B527" s="47"/>
      <c r="C527" s="48"/>
      <c r="D527" s="48"/>
    </row>
    <row r="528" spans="1:4" ht="18">
      <c r="A528" s="47"/>
      <c r="B528" s="47"/>
      <c r="C528" s="48"/>
      <c r="D528" s="48"/>
    </row>
    <row r="529" spans="1:4" ht="18">
      <c r="A529" s="47"/>
      <c r="B529" s="47"/>
      <c r="C529" s="48"/>
      <c r="D529" s="48"/>
    </row>
    <row r="530" spans="1:4" ht="18">
      <c r="A530" s="47"/>
      <c r="B530" s="47"/>
      <c r="C530" s="48"/>
      <c r="D530" s="48"/>
    </row>
    <row r="531" spans="1:4" ht="18">
      <c r="A531" s="47"/>
      <c r="B531" s="47"/>
      <c r="C531" s="48"/>
      <c r="D531" s="48"/>
    </row>
    <row r="532" spans="1:4" ht="18">
      <c r="A532" s="47"/>
      <c r="B532" s="47"/>
      <c r="C532" s="48"/>
      <c r="D532" s="48"/>
    </row>
    <row r="533" spans="1:4" ht="18">
      <c r="A533" s="47"/>
      <c r="B533" s="47"/>
      <c r="C533" s="48"/>
      <c r="D533" s="48"/>
    </row>
    <row r="534" spans="1:4" ht="18">
      <c r="A534" s="47"/>
      <c r="B534" s="47"/>
      <c r="C534" s="48"/>
      <c r="D534" s="48"/>
    </row>
    <row r="535" spans="1:4" ht="18">
      <c r="A535" s="47"/>
      <c r="B535" s="47"/>
      <c r="C535" s="48"/>
      <c r="D535" s="48"/>
    </row>
    <row r="536" spans="1:4" ht="18">
      <c r="A536" s="47"/>
      <c r="B536" s="47"/>
      <c r="C536" s="48"/>
      <c r="D536" s="48"/>
    </row>
    <row r="537" spans="1:4" ht="18">
      <c r="A537" s="47"/>
      <c r="B537" s="47"/>
      <c r="C537" s="48"/>
      <c r="D537" s="48"/>
    </row>
    <row r="538" spans="1:4" ht="18">
      <c r="A538" s="47"/>
      <c r="B538" s="47"/>
      <c r="C538" s="48"/>
      <c r="D538" s="48"/>
    </row>
    <row r="539" spans="1:4" ht="18">
      <c r="A539" s="47"/>
      <c r="B539" s="47"/>
      <c r="C539" s="48"/>
      <c r="D539" s="48"/>
    </row>
    <row r="540" spans="1:4" ht="18">
      <c r="A540" s="47"/>
      <c r="B540" s="47"/>
      <c r="C540" s="48"/>
      <c r="D540" s="48"/>
    </row>
    <row r="541" spans="1:4" ht="18">
      <c r="A541" s="47"/>
      <c r="B541" s="47"/>
      <c r="C541" s="48"/>
      <c r="D541" s="48"/>
    </row>
    <row r="542" spans="1:4" ht="18">
      <c r="A542" s="47"/>
      <c r="B542" s="47"/>
      <c r="C542" s="48"/>
      <c r="D542" s="48"/>
    </row>
    <row r="543" spans="1:4" ht="18">
      <c r="A543" s="47"/>
      <c r="B543" s="47"/>
      <c r="C543" s="48"/>
      <c r="D543" s="48"/>
    </row>
    <row r="544" spans="1:4" ht="18">
      <c r="A544" s="47"/>
      <c r="B544" s="47"/>
      <c r="C544" s="48"/>
      <c r="D544" s="48"/>
    </row>
    <row r="545" spans="1:4" ht="18">
      <c r="A545" s="47"/>
      <c r="B545" s="47"/>
      <c r="C545" s="48"/>
      <c r="D545" s="48"/>
    </row>
    <row r="546" spans="1:4" ht="18">
      <c r="A546" s="47"/>
      <c r="B546" s="47"/>
      <c r="C546" s="48"/>
      <c r="D546" s="48"/>
    </row>
    <row r="547" spans="1:4" ht="18">
      <c r="A547" s="47"/>
      <c r="B547" s="47"/>
      <c r="C547" s="48"/>
      <c r="D547" s="48"/>
    </row>
    <row r="548" spans="1:4" ht="18">
      <c r="A548" s="47"/>
      <c r="B548" s="47"/>
      <c r="C548" s="48"/>
      <c r="D548" s="48"/>
    </row>
    <row r="549" spans="1:4" ht="18">
      <c r="A549" s="47"/>
      <c r="B549" s="47"/>
      <c r="C549" s="48"/>
      <c r="D549" s="48"/>
    </row>
    <row r="550" spans="1:4" ht="18">
      <c r="A550" s="47"/>
      <c r="B550" s="47"/>
      <c r="C550" s="48"/>
      <c r="D550" s="48"/>
    </row>
    <row r="551" spans="1:4" ht="18">
      <c r="A551" s="47"/>
      <c r="B551" s="47"/>
      <c r="C551" s="48"/>
      <c r="D551" s="48"/>
    </row>
    <row r="552" spans="1:4" ht="18">
      <c r="A552" s="47"/>
      <c r="B552" s="47"/>
      <c r="C552" s="48"/>
      <c r="D552" s="48"/>
    </row>
    <row r="553" spans="1:4" ht="18">
      <c r="A553" s="47"/>
      <c r="B553" s="47"/>
      <c r="C553" s="48"/>
      <c r="D553" s="48"/>
    </row>
    <row r="554" spans="1:4" ht="18">
      <c r="A554" s="47"/>
      <c r="B554" s="47"/>
      <c r="C554" s="48"/>
      <c r="D554" s="48"/>
    </row>
    <row r="555" spans="1:4" ht="18">
      <c r="A555" s="47"/>
      <c r="B555" s="47"/>
      <c r="C555" s="48"/>
      <c r="D555" s="48"/>
    </row>
    <row r="556" spans="1:4" ht="18">
      <c r="A556" s="47"/>
      <c r="B556" s="47"/>
      <c r="C556" s="48"/>
      <c r="D556" s="48"/>
    </row>
    <row r="557" spans="1:4" ht="18">
      <c r="A557" s="47"/>
      <c r="B557" s="47"/>
      <c r="C557" s="48"/>
      <c r="D557" s="48"/>
    </row>
    <row r="558" spans="1:4" ht="18">
      <c r="A558" s="47"/>
      <c r="B558" s="47"/>
      <c r="C558" s="48"/>
      <c r="D558" s="48"/>
    </row>
    <row r="559" spans="1:4" ht="18">
      <c r="A559" s="47"/>
      <c r="B559" s="47"/>
      <c r="C559" s="48"/>
      <c r="D559" s="48"/>
    </row>
    <row r="560" spans="1:4" ht="18">
      <c r="A560" s="47"/>
      <c r="B560" s="47"/>
      <c r="C560" s="48"/>
      <c r="D560" s="48"/>
    </row>
    <row r="561" spans="1:4" ht="18">
      <c r="A561" s="47"/>
      <c r="B561" s="47"/>
      <c r="C561" s="48"/>
      <c r="D561" s="48"/>
    </row>
    <row r="562" spans="1:4" ht="18">
      <c r="A562" s="47"/>
      <c r="B562" s="47"/>
      <c r="C562" s="48"/>
      <c r="D562" s="48"/>
    </row>
    <row r="563" spans="1:4" ht="18">
      <c r="A563" s="47"/>
      <c r="B563" s="47"/>
      <c r="C563" s="48"/>
      <c r="D563" s="48"/>
    </row>
    <row r="564" spans="1:4" ht="18">
      <c r="A564" s="47"/>
      <c r="B564" s="47"/>
      <c r="C564" s="48"/>
      <c r="D564" s="48"/>
    </row>
    <row r="565" spans="1:4" ht="18">
      <c r="A565" s="47"/>
      <c r="B565" s="47"/>
      <c r="C565" s="48"/>
      <c r="D565" s="48"/>
    </row>
    <row r="566" spans="1:4" ht="18">
      <c r="A566" s="47"/>
      <c r="B566" s="47"/>
      <c r="C566" s="48"/>
      <c r="D566" s="48"/>
    </row>
    <row r="567" spans="1:4" ht="18">
      <c r="A567" s="47"/>
      <c r="B567" s="47"/>
      <c r="C567" s="48"/>
      <c r="D567" s="48"/>
    </row>
    <row r="568" spans="1:4" ht="18">
      <c r="A568" s="47"/>
      <c r="B568" s="47"/>
      <c r="C568" s="48"/>
      <c r="D568" s="48"/>
    </row>
    <row r="569" spans="1:4" ht="18">
      <c r="A569" s="47"/>
      <c r="B569" s="47"/>
      <c r="C569" s="48"/>
      <c r="D569" s="48"/>
    </row>
    <row r="570" spans="1:4" ht="18">
      <c r="A570" s="47"/>
      <c r="B570" s="47"/>
      <c r="C570" s="48"/>
      <c r="D570" s="48"/>
    </row>
    <row r="571" spans="1:4" ht="18">
      <c r="A571" s="47"/>
      <c r="B571" s="47"/>
      <c r="C571" s="48"/>
      <c r="D571" s="48"/>
    </row>
    <row r="572" spans="1:4" ht="18">
      <c r="A572" s="47"/>
      <c r="B572" s="47"/>
      <c r="C572" s="48"/>
      <c r="D572" s="48"/>
    </row>
    <row r="573" spans="1:4" ht="18">
      <c r="A573" s="47"/>
      <c r="B573" s="47"/>
      <c r="C573" s="48"/>
      <c r="D573" s="48"/>
    </row>
    <row r="574" spans="1:4" ht="18">
      <c r="A574" s="47"/>
      <c r="B574" s="47"/>
      <c r="C574" s="48"/>
      <c r="D574" s="48"/>
    </row>
    <row r="575" spans="1:4" ht="18">
      <c r="A575" s="47"/>
      <c r="B575" s="47"/>
      <c r="C575" s="48"/>
      <c r="D575" s="48"/>
    </row>
    <row r="576" spans="1:4" ht="18">
      <c r="A576" s="47"/>
      <c r="B576" s="47"/>
      <c r="C576" s="48"/>
      <c r="D576" s="48"/>
    </row>
    <row r="577" spans="1:4" ht="18">
      <c r="A577" s="47"/>
      <c r="B577" s="47"/>
      <c r="C577" s="48"/>
      <c r="D577" s="48"/>
    </row>
    <row r="578" spans="1:4" ht="18">
      <c r="A578" s="47"/>
      <c r="B578" s="47"/>
      <c r="C578" s="48"/>
      <c r="D578" s="48"/>
    </row>
    <row r="579" spans="1:4" ht="18">
      <c r="A579" s="47"/>
      <c r="B579" s="47"/>
      <c r="C579" s="48"/>
      <c r="D579" s="48"/>
    </row>
    <row r="580" spans="1:4" ht="18">
      <c r="A580" s="47"/>
      <c r="B580" s="47"/>
      <c r="C580" s="48"/>
      <c r="D580" s="48"/>
    </row>
    <row r="581" spans="1:4" ht="18">
      <c r="A581" s="47"/>
      <c r="B581" s="47"/>
      <c r="C581" s="48"/>
      <c r="D581" s="48"/>
    </row>
    <row r="582" spans="1:4" ht="18">
      <c r="A582" s="47"/>
      <c r="B582" s="47"/>
      <c r="C582" s="48"/>
      <c r="D582" s="48"/>
    </row>
    <row r="583" spans="1:4" ht="18">
      <c r="A583" s="47"/>
      <c r="B583" s="47"/>
      <c r="C583" s="48"/>
      <c r="D583" s="48"/>
    </row>
    <row r="584" spans="1:4" ht="18">
      <c r="A584" s="47"/>
      <c r="B584" s="47"/>
      <c r="C584" s="48"/>
      <c r="D584" s="48"/>
    </row>
    <row r="585" spans="1:4" ht="18">
      <c r="A585" s="47"/>
      <c r="B585" s="47"/>
      <c r="C585" s="48"/>
      <c r="D585" s="48"/>
    </row>
    <row r="586" spans="1:4" ht="18">
      <c r="A586" s="47"/>
      <c r="B586" s="47"/>
      <c r="C586" s="48"/>
      <c r="D586" s="48"/>
    </row>
    <row r="587" spans="1:4" ht="18">
      <c r="A587" s="47"/>
      <c r="B587" s="47"/>
      <c r="C587" s="48"/>
      <c r="D587" s="48"/>
    </row>
    <row r="588" spans="1:4" ht="18">
      <c r="A588" s="47"/>
      <c r="B588" s="47"/>
      <c r="C588" s="48"/>
      <c r="D588" s="48"/>
    </row>
    <row r="589" spans="1:4" ht="18">
      <c r="A589" s="47"/>
      <c r="B589" s="47"/>
      <c r="C589" s="48"/>
      <c r="D589" s="48"/>
    </row>
    <row r="590" spans="1:4" ht="18">
      <c r="A590" s="47"/>
      <c r="B590" s="47"/>
      <c r="C590" s="48"/>
      <c r="D590" s="48"/>
    </row>
    <row r="591" spans="1:4" ht="18">
      <c r="A591" s="47"/>
      <c r="B591" s="47"/>
      <c r="C591" s="48"/>
      <c r="D591" s="48"/>
    </row>
    <row r="592" spans="1:4" ht="18">
      <c r="A592" s="47"/>
      <c r="B592" s="47"/>
      <c r="C592" s="48"/>
      <c r="D592" s="48"/>
    </row>
    <row r="593" spans="1:4" ht="18">
      <c r="A593" s="47"/>
      <c r="B593" s="47"/>
      <c r="C593" s="48"/>
      <c r="D593" s="48"/>
    </row>
    <row r="594" spans="1:4" ht="18">
      <c r="A594" s="47"/>
      <c r="B594" s="47"/>
      <c r="C594" s="48"/>
      <c r="D594" s="48"/>
    </row>
    <row r="595" spans="1:4" ht="18">
      <c r="A595" s="47"/>
      <c r="B595" s="47"/>
      <c r="C595" s="48"/>
      <c r="D595" s="48"/>
    </row>
    <row r="596" spans="1:4" ht="18">
      <c r="A596" s="47"/>
      <c r="B596" s="47"/>
      <c r="C596" s="48"/>
      <c r="D596" s="48"/>
    </row>
    <row r="597" spans="1:4" ht="18">
      <c r="A597" s="47"/>
      <c r="B597" s="47"/>
      <c r="C597" s="48"/>
      <c r="D597" s="48"/>
    </row>
    <row r="598" spans="1:4" ht="18">
      <c r="A598" s="47"/>
      <c r="B598" s="47"/>
      <c r="C598" s="48"/>
      <c r="D598" s="48"/>
    </row>
    <row r="599" spans="1:4" ht="18">
      <c r="A599" s="47"/>
      <c r="B599" s="47"/>
      <c r="C599" s="48"/>
      <c r="D599" s="48"/>
    </row>
    <row r="600" spans="1:4" ht="18">
      <c r="A600" s="47"/>
      <c r="B600" s="47"/>
      <c r="C600" s="48"/>
      <c r="D600" s="48"/>
    </row>
    <row r="601" spans="1:4" ht="18">
      <c r="A601" s="47"/>
      <c r="B601" s="47"/>
      <c r="C601" s="48"/>
      <c r="D601" s="48"/>
    </row>
    <row r="602" spans="1:4" ht="18">
      <c r="A602" s="47"/>
      <c r="B602" s="47"/>
      <c r="C602" s="48"/>
      <c r="D602" s="48"/>
    </row>
    <row r="603" spans="1:4" ht="18">
      <c r="A603" s="47"/>
      <c r="B603" s="47"/>
      <c r="C603" s="48"/>
      <c r="D603" s="48"/>
    </row>
    <row r="604" spans="1:4" ht="18">
      <c r="A604" s="47"/>
      <c r="B604" s="47"/>
      <c r="C604" s="48"/>
      <c r="D604" s="48"/>
    </row>
    <row r="605" spans="1:4" ht="18">
      <c r="A605" s="47"/>
      <c r="B605" s="47"/>
      <c r="C605" s="48"/>
      <c r="D605" s="48"/>
    </row>
    <row r="606" spans="1:4" ht="18">
      <c r="A606" s="47"/>
      <c r="B606" s="47"/>
      <c r="C606" s="48"/>
      <c r="D606" s="48"/>
    </row>
    <row r="607" spans="1:4" ht="18">
      <c r="A607" s="47"/>
      <c r="B607" s="47"/>
      <c r="C607" s="48"/>
      <c r="D607" s="48"/>
    </row>
    <row r="608" spans="1:4" ht="18">
      <c r="A608" s="47"/>
      <c r="B608" s="47"/>
      <c r="C608" s="48"/>
      <c r="D608" s="48"/>
    </row>
    <row r="609" spans="1:4" ht="18">
      <c r="A609" s="47"/>
      <c r="B609" s="47"/>
      <c r="C609" s="48"/>
      <c r="D609" s="48"/>
    </row>
    <row r="610" spans="1:4" ht="18">
      <c r="A610" s="47"/>
      <c r="B610" s="47"/>
      <c r="C610" s="48"/>
      <c r="D610" s="48"/>
    </row>
    <row r="611" spans="1:4" ht="18">
      <c r="A611" s="47"/>
      <c r="B611" s="47"/>
      <c r="C611" s="48"/>
      <c r="D611" s="48"/>
    </row>
    <row r="612" spans="1:4" ht="18">
      <c r="A612" s="47"/>
      <c r="B612" s="47"/>
      <c r="C612" s="48"/>
      <c r="D612" s="48"/>
    </row>
    <row r="613" spans="1:4" ht="18">
      <c r="A613" s="47"/>
      <c r="B613" s="47"/>
      <c r="C613" s="48"/>
      <c r="D613" s="48"/>
    </row>
    <row r="614" spans="1:4" ht="18">
      <c r="A614" s="47"/>
      <c r="B614" s="47"/>
      <c r="C614" s="48"/>
      <c r="D614" s="48"/>
    </row>
    <row r="615" spans="1:4" ht="18">
      <c r="A615" s="47"/>
      <c r="B615" s="47"/>
      <c r="C615" s="48"/>
      <c r="D615" s="48"/>
    </row>
    <row r="616" spans="1:4" ht="18">
      <c r="A616" s="47"/>
      <c r="B616" s="47"/>
      <c r="C616" s="48"/>
      <c r="D616" s="48"/>
    </row>
    <row r="617" spans="1:4" ht="18">
      <c r="A617" s="47"/>
      <c r="B617" s="47"/>
      <c r="C617" s="48"/>
      <c r="D617" s="48"/>
    </row>
    <row r="618" spans="1:4" ht="18">
      <c r="A618" s="47"/>
      <c r="B618" s="47"/>
      <c r="C618" s="48"/>
      <c r="D618" s="48"/>
    </row>
    <row r="619" spans="1:4" ht="18">
      <c r="A619" s="47"/>
      <c r="B619" s="47"/>
      <c r="C619" s="48"/>
      <c r="D619" s="48"/>
    </row>
    <row r="620" spans="1:4" ht="18">
      <c r="A620" s="47"/>
      <c r="B620" s="47"/>
      <c r="C620" s="48"/>
      <c r="D620" s="48"/>
    </row>
    <row r="621" spans="1:4" ht="18">
      <c r="A621" s="47"/>
      <c r="B621" s="47"/>
      <c r="C621" s="48"/>
      <c r="D621" s="48"/>
    </row>
    <row r="622" spans="1:4" ht="18">
      <c r="A622" s="47"/>
      <c r="B622" s="47"/>
      <c r="C622" s="48"/>
      <c r="D622" s="48"/>
    </row>
    <row r="623" spans="1:4" ht="18">
      <c r="A623" s="47"/>
      <c r="B623" s="47"/>
      <c r="C623" s="48"/>
      <c r="D623" s="48"/>
    </row>
    <row r="624" spans="1:4" ht="18">
      <c r="A624" s="47"/>
      <c r="B624" s="47"/>
      <c r="C624" s="48"/>
      <c r="D624" s="48"/>
    </row>
    <row r="625" spans="1:4" ht="18">
      <c r="A625" s="47"/>
      <c r="B625" s="47"/>
      <c r="C625" s="48"/>
      <c r="D625" s="48"/>
    </row>
    <row r="626" spans="1:4" ht="18">
      <c r="A626" s="47"/>
      <c r="B626" s="47"/>
      <c r="C626" s="48"/>
      <c r="D626" s="48"/>
    </row>
    <row r="627" spans="1:4" ht="18">
      <c r="A627" s="47"/>
      <c r="B627" s="47"/>
      <c r="C627" s="48"/>
      <c r="D627" s="48"/>
    </row>
    <row r="628" spans="1:4" ht="18">
      <c r="A628" s="47"/>
      <c r="B628" s="47"/>
      <c r="C628" s="48"/>
      <c r="D628" s="48"/>
    </row>
    <row r="629" spans="1:4" ht="18">
      <c r="A629" s="47"/>
      <c r="B629" s="47"/>
      <c r="C629" s="48"/>
      <c r="D629" s="48"/>
    </row>
    <row r="630" spans="1:4" ht="18">
      <c r="A630" s="47"/>
      <c r="B630" s="47"/>
      <c r="C630" s="48"/>
      <c r="D630" s="48"/>
    </row>
    <row r="631" spans="1:4" ht="18">
      <c r="A631" s="47"/>
      <c r="B631" s="47"/>
      <c r="C631" s="48"/>
      <c r="D631" s="48"/>
    </row>
    <row r="632" spans="1:4" ht="18">
      <c r="A632" s="47"/>
      <c r="B632" s="47"/>
      <c r="C632" s="48"/>
      <c r="D632" s="48"/>
    </row>
    <row r="633" spans="1:4" ht="18">
      <c r="A633" s="47"/>
      <c r="B633" s="47"/>
      <c r="C633" s="48"/>
      <c r="D633" s="48"/>
    </row>
    <row r="634" spans="1:4" ht="18">
      <c r="A634" s="47"/>
      <c r="B634" s="47"/>
      <c r="C634" s="48"/>
      <c r="D634" s="48"/>
    </row>
    <row r="635" spans="1:4" ht="18">
      <c r="A635" s="47"/>
      <c r="B635" s="47"/>
      <c r="C635" s="48"/>
      <c r="D635" s="48"/>
    </row>
    <row r="636" spans="1:4" ht="18">
      <c r="A636" s="47"/>
      <c r="B636" s="47"/>
      <c r="C636" s="48"/>
      <c r="D636" s="48"/>
    </row>
    <row r="637" spans="1:4" ht="18">
      <c r="A637" s="47"/>
      <c r="B637" s="47"/>
      <c r="C637" s="48"/>
      <c r="D637" s="48"/>
    </row>
    <row r="638" spans="1:4" ht="18">
      <c r="A638" s="47"/>
      <c r="B638" s="47"/>
      <c r="C638" s="48"/>
      <c r="D638" s="48"/>
    </row>
    <row r="639" spans="1:4" ht="18">
      <c r="A639" s="47"/>
      <c r="B639" s="47"/>
      <c r="C639" s="48"/>
      <c r="D639" s="48"/>
    </row>
    <row r="640" spans="1:4" ht="18">
      <c r="A640" s="47"/>
      <c r="B640" s="47"/>
      <c r="C640" s="48"/>
      <c r="D640" s="48"/>
    </row>
    <row r="641" spans="1:4" ht="18">
      <c r="A641" s="47"/>
      <c r="B641" s="47"/>
      <c r="C641" s="48"/>
      <c r="D641" s="48"/>
    </row>
    <row r="642" spans="1:4" ht="18">
      <c r="A642" s="47"/>
      <c r="B642" s="47"/>
      <c r="C642" s="48"/>
      <c r="D642" s="48"/>
    </row>
    <row r="643" spans="1:4" ht="18">
      <c r="A643" s="47"/>
      <c r="B643" s="47"/>
      <c r="C643" s="48"/>
      <c r="D643" s="48"/>
    </row>
    <row r="644" spans="1:4" ht="18">
      <c r="A644" s="47"/>
      <c r="B644" s="47"/>
      <c r="C644" s="48"/>
      <c r="D644" s="48"/>
    </row>
    <row r="645" spans="1:4" ht="18">
      <c r="A645" s="47"/>
      <c r="B645" s="47"/>
      <c r="C645" s="48"/>
      <c r="D645" s="48"/>
    </row>
    <row r="646" spans="1:4" ht="18">
      <c r="A646" s="47"/>
      <c r="B646" s="47"/>
      <c r="C646" s="48"/>
      <c r="D646" s="48"/>
    </row>
    <row r="647" spans="1:4" ht="18">
      <c r="A647" s="47"/>
      <c r="B647" s="47"/>
      <c r="C647" s="48"/>
      <c r="D647" s="48"/>
    </row>
    <row r="648" spans="1:4" ht="18">
      <c r="A648" s="47"/>
      <c r="B648" s="47"/>
      <c r="C648" s="48"/>
      <c r="D648" s="48"/>
    </row>
    <row r="649" spans="1:4" ht="18">
      <c r="A649" s="47"/>
      <c r="B649" s="47"/>
      <c r="C649" s="48"/>
      <c r="D649" s="48"/>
    </row>
    <row r="650" spans="1:4" ht="18">
      <c r="A650" s="47"/>
      <c r="B650" s="47"/>
      <c r="C650" s="48"/>
      <c r="D650" s="48"/>
    </row>
    <row r="651" spans="1:4" ht="18">
      <c r="A651" s="47"/>
      <c r="B651" s="47"/>
      <c r="C651" s="48"/>
      <c r="D651" s="48"/>
    </row>
    <row r="652" spans="1:4" ht="18">
      <c r="A652" s="47"/>
      <c r="B652" s="47"/>
      <c r="C652" s="48"/>
      <c r="D652" s="48"/>
    </row>
    <row r="653" spans="1:4" ht="18">
      <c r="A653" s="47"/>
      <c r="B653" s="47"/>
      <c r="C653" s="48"/>
      <c r="D653" s="48"/>
    </row>
    <row r="654" spans="1:4" ht="18">
      <c r="A654" s="47"/>
      <c r="B654" s="47"/>
      <c r="C654" s="48"/>
      <c r="D654" s="48"/>
    </row>
    <row r="655" spans="1:4" ht="18">
      <c r="A655" s="47"/>
      <c r="B655" s="47"/>
      <c r="C655" s="48"/>
      <c r="D655" s="48"/>
    </row>
    <row r="656" spans="1:4" ht="18">
      <c r="A656" s="47"/>
      <c r="B656" s="47"/>
      <c r="C656" s="48"/>
      <c r="D656" s="48"/>
    </row>
    <row r="657" spans="1:4" ht="18">
      <c r="A657" s="47"/>
      <c r="B657" s="47"/>
      <c r="C657" s="48"/>
      <c r="D657" s="48"/>
    </row>
    <row r="658" spans="1:4" ht="18">
      <c r="A658" s="47"/>
      <c r="B658" s="47"/>
      <c r="C658" s="48"/>
      <c r="D658" s="48"/>
    </row>
    <row r="659" spans="1:4" ht="18">
      <c r="A659" s="47"/>
      <c r="B659" s="47"/>
      <c r="C659" s="48"/>
      <c r="D659" s="48"/>
    </row>
    <row r="660" spans="1:4" ht="18">
      <c r="A660" s="47"/>
      <c r="B660" s="47"/>
      <c r="C660" s="48"/>
      <c r="D660" s="48"/>
    </row>
    <row r="661" spans="1:4" ht="18">
      <c r="A661" s="47"/>
      <c r="B661" s="47"/>
      <c r="C661" s="48"/>
      <c r="D661" s="48"/>
    </row>
    <row r="662" spans="1:4" ht="18">
      <c r="A662" s="47"/>
      <c r="B662" s="47"/>
      <c r="C662" s="48"/>
      <c r="D662" s="48"/>
    </row>
    <row r="663" spans="1:4" ht="18">
      <c r="A663" s="47"/>
      <c r="B663" s="47"/>
      <c r="C663" s="48"/>
      <c r="D663" s="48"/>
    </row>
    <row r="664" spans="1:4" ht="18">
      <c r="A664" s="47"/>
      <c r="B664" s="47"/>
      <c r="C664" s="48"/>
      <c r="D664" s="48"/>
    </row>
    <row r="665" spans="1:4" ht="18">
      <c r="A665" s="47"/>
      <c r="B665" s="47"/>
      <c r="C665" s="48"/>
      <c r="D665" s="48"/>
    </row>
    <row r="666" spans="1:4" ht="18">
      <c r="A666" s="47"/>
      <c r="B666" s="47"/>
      <c r="C666" s="48"/>
      <c r="D666" s="48"/>
    </row>
    <row r="667" spans="1:4" ht="18">
      <c r="A667" s="47"/>
      <c r="B667" s="47"/>
      <c r="C667" s="48"/>
      <c r="D667" s="48"/>
    </row>
    <row r="668" spans="1:4" ht="18">
      <c r="A668" s="47"/>
      <c r="B668" s="47"/>
      <c r="C668" s="48"/>
      <c r="D668" s="48"/>
    </row>
    <row r="669" spans="1:4" ht="18">
      <c r="A669" s="47"/>
      <c r="B669" s="47"/>
      <c r="C669" s="48"/>
      <c r="D669" s="48"/>
    </row>
    <row r="670" spans="1:4" ht="18">
      <c r="A670" s="47"/>
      <c r="B670" s="47"/>
      <c r="C670" s="48"/>
      <c r="D670" s="48"/>
    </row>
    <row r="671" spans="1:4" ht="18">
      <c r="A671" s="47"/>
      <c r="B671" s="47"/>
      <c r="C671" s="48"/>
      <c r="D671" s="48"/>
    </row>
    <row r="672" spans="1:4" ht="18">
      <c r="A672" s="47"/>
      <c r="B672" s="47"/>
      <c r="C672" s="48"/>
      <c r="D672" s="48"/>
    </row>
    <row r="673" spans="1:4" ht="18">
      <c r="A673" s="47"/>
      <c r="B673" s="47"/>
      <c r="C673" s="48"/>
      <c r="D673" s="48"/>
    </row>
    <row r="674" spans="1:4" ht="18">
      <c r="A674" s="47"/>
      <c r="B674" s="47"/>
      <c r="C674" s="48"/>
      <c r="D674" s="48"/>
    </row>
    <row r="675" spans="1:4" ht="18">
      <c r="A675" s="47"/>
      <c r="B675" s="47"/>
      <c r="C675" s="48"/>
      <c r="D675" s="48"/>
    </row>
    <row r="676" spans="1:4" ht="18">
      <c r="A676" s="47"/>
      <c r="B676" s="47"/>
      <c r="C676" s="48"/>
      <c r="D676" s="48"/>
    </row>
    <row r="677" spans="1:4" ht="18">
      <c r="A677" s="47"/>
      <c r="B677" s="47"/>
      <c r="C677" s="48"/>
      <c r="D677" s="48"/>
    </row>
    <row r="678" spans="1:4" ht="18">
      <c r="A678" s="47"/>
      <c r="B678" s="47"/>
      <c r="C678" s="48"/>
      <c r="D678" s="48"/>
    </row>
    <row r="679" spans="1:4" ht="18">
      <c r="A679" s="47"/>
      <c r="B679" s="47"/>
      <c r="C679" s="48"/>
      <c r="D679" s="48"/>
    </row>
    <row r="680" spans="1:4" ht="18">
      <c r="A680" s="47"/>
      <c r="B680" s="47"/>
      <c r="C680" s="48"/>
      <c r="D680" s="48"/>
    </row>
    <row r="681" spans="1:4" ht="18">
      <c r="A681" s="47"/>
      <c r="B681" s="47"/>
      <c r="C681" s="48"/>
      <c r="D681" s="48"/>
    </row>
    <row r="682" spans="1:4" ht="18">
      <c r="A682" s="47"/>
      <c r="B682" s="47"/>
      <c r="C682" s="48"/>
      <c r="D682" s="48"/>
    </row>
    <row r="683" spans="1:4" ht="18">
      <c r="A683" s="47"/>
      <c r="B683" s="47"/>
      <c r="C683" s="48"/>
      <c r="D683" s="48"/>
    </row>
    <row r="684" spans="1:4" ht="18">
      <c r="A684" s="47"/>
      <c r="B684" s="47"/>
      <c r="C684" s="48"/>
      <c r="D684" s="48"/>
    </row>
    <row r="685" spans="1:4" ht="18">
      <c r="A685" s="47"/>
      <c r="B685" s="47"/>
      <c r="C685" s="48"/>
      <c r="D685" s="48"/>
    </row>
    <row r="686" spans="1:4" ht="18">
      <c r="A686" s="47"/>
      <c r="B686" s="47"/>
      <c r="C686" s="48"/>
      <c r="D686" s="48"/>
    </row>
    <row r="687" spans="1:4" ht="18">
      <c r="A687" s="47"/>
      <c r="B687" s="47"/>
      <c r="C687" s="48"/>
      <c r="D687" s="48"/>
    </row>
    <row r="688" spans="1:4" ht="18">
      <c r="A688" s="47"/>
      <c r="B688" s="47"/>
      <c r="C688" s="48"/>
      <c r="D688" s="48"/>
    </row>
    <row r="689" spans="1:4" ht="18">
      <c r="A689" s="47"/>
      <c r="B689" s="47"/>
      <c r="C689" s="48"/>
      <c r="D689" s="48"/>
    </row>
    <row r="690" spans="1:4" ht="18">
      <c r="A690" s="47"/>
      <c r="B690" s="47"/>
      <c r="C690" s="48"/>
      <c r="D690" s="48"/>
    </row>
    <row r="691" spans="1:4" ht="18">
      <c r="A691" s="47"/>
      <c r="B691" s="47"/>
      <c r="C691" s="48"/>
      <c r="D691" s="48"/>
    </row>
    <row r="692" spans="1:4" ht="18">
      <c r="A692" s="47"/>
      <c r="B692" s="47"/>
      <c r="C692" s="48"/>
      <c r="D692" s="48"/>
    </row>
    <row r="693" spans="1:4" ht="18">
      <c r="A693" s="47"/>
      <c r="B693" s="47"/>
      <c r="C693" s="48"/>
      <c r="D693" s="48"/>
    </row>
    <row r="694" spans="1:4" ht="18">
      <c r="A694" s="47"/>
      <c r="B694" s="47"/>
      <c r="C694" s="48"/>
      <c r="D694" s="48"/>
    </row>
    <row r="695" spans="1:4" ht="18">
      <c r="A695" s="47"/>
      <c r="B695" s="47"/>
      <c r="C695" s="48"/>
      <c r="D695" s="48"/>
    </row>
    <row r="696" spans="1:4" ht="18">
      <c r="A696" s="47"/>
      <c r="B696" s="47"/>
      <c r="C696" s="48"/>
      <c r="D696" s="48"/>
    </row>
    <row r="697" spans="1:4" ht="18">
      <c r="A697" s="47"/>
      <c r="B697" s="47"/>
      <c r="C697" s="48"/>
      <c r="D697" s="48"/>
    </row>
    <row r="698" spans="1:4" ht="18">
      <c r="A698" s="47"/>
      <c r="B698" s="47"/>
      <c r="C698" s="48"/>
      <c r="D698" s="48"/>
    </row>
    <row r="699" spans="1:4" ht="18">
      <c r="A699" s="47"/>
      <c r="B699" s="47"/>
      <c r="C699" s="48"/>
      <c r="D699" s="48"/>
    </row>
    <row r="700" spans="1:4" ht="18">
      <c r="A700" s="47"/>
      <c r="B700" s="47"/>
      <c r="C700" s="48"/>
      <c r="D700" s="48"/>
    </row>
    <row r="701" spans="1:4" ht="18">
      <c r="A701" s="47"/>
      <c r="B701" s="47"/>
      <c r="C701" s="48"/>
      <c r="D701" s="48"/>
    </row>
    <row r="702" spans="1:4" ht="18">
      <c r="A702" s="47"/>
      <c r="B702" s="47"/>
      <c r="C702" s="48"/>
      <c r="D702" s="48"/>
    </row>
    <row r="703" spans="1:4" ht="18">
      <c r="A703" s="47"/>
      <c r="B703" s="47"/>
      <c r="C703" s="48"/>
      <c r="D703" s="48"/>
    </row>
    <row r="704" spans="1:4" ht="18">
      <c r="A704" s="47"/>
      <c r="B704" s="47"/>
      <c r="C704" s="48"/>
      <c r="D704" s="48"/>
    </row>
    <row r="705" spans="1:4" ht="18">
      <c r="A705" s="47"/>
      <c r="B705" s="47"/>
      <c r="C705" s="48"/>
      <c r="D705" s="48"/>
    </row>
    <row r="706" spans="1:4" ht="18">
      <c r="A706" s="47"/>
      <c r="B706" s="47"/>
      <c r="C706" s="48"/>
      <c r="D706" s="48"/>
    </row>
    <row r="707" spans="1:4" ht="18">
      <c r="A707" s="47"/>
      <c r="B707" s="47"/>
      <c r="C707" s="48"/>
      <c r="D707" s="48"/>
    </row>
    <row r="708" spans="1:4" ht="18">
      <c r="A708" s="47"/>
      <c r="B708" s="47"/>
      <c r="C708" s="48"/>
      <c r="D708" s="48"/>
    </row>
    <row r="709" spans="1:4" ht="18">
      <c r="A709" s="47"/>
      <c r="B709" s="47"/>
      <c r="C709" s="48"/>
      <c r="D709" s="48"/>
    </row>
    <row r="710" spans="1:4" ht="18">
      <c r="A710" s="47"/>
      <c r="B710" s="47"/>
      <c r="C710" s="48"/>
      <c r="D710" s="48"/>
    </row>
    <row r="711" spans="1:4" ht="18">
      <c r="A711" s="47"/>
      <c r="B711" s="47"/>
      <c r="C711" s="48"/>
      <c r="D711" s="48"/>
    </row>
    <row r="712" spans="1:4" ht="18">
      <c r="A712" s="47"/>
      <c r="B712" s="47"/>
      <c r="C712" s="48"/>
      <c r="D712" s="48"/>
    </row>
    <row r="713" spans="1:4" ht="18">
      <c r="A713" s="47"/>
      <c r="B713" s="47"/>
      <c r="C713" s="48"/>
      <c r="D713" s="48"/>
    </row>
    <row r="714" spans="1:4" ht="18">
      <c r="A714" s="47"/>
      <c r="B714" s="47"/>
      <c r="C714" s="48"/>
      <c r="D714" s="48"/>
    </row>
    <row r="715" spans="1:4" ht="18">
      <c r="A715" s="47"/>
      <c r="B715" s="47"/>
      <c r="C715" s="48"/>
      <c r="D715" s="48"/>
    </row>
    <row r="716" spans="1:4" ht="18">
      <c r="A716" s="47"/>
      <c r="B716" s="47"/>
      <c r="C716" s="48"/>
      <c r="D716" s="48"/>
    </row>
    <row r="717" spans="1:4" ht="18">
      <c r="A717" s="47"/>
      <c r="B717" s="47"/>
      <c r="C717" s="48"/>
      <c r="D717" s="48"/>
    </row>
    <row r="718" spans="1:4" ht="18">
      <c r="A718" s="47"/>
      <c r="B718" s="47"/>
      <c r="C718" s="48"/>
      <c r="D718" s="48"/>
    </row>
    <row r="719" spans="1:4" ht="18">
      <c r="A719" s="47"/>
      <c r="B719" s="47"/>
      <c r="C719" s="48"/>
      <c r="D719" s="48"/>
    </row>
    <row r="720" spans="1:4" ht="18">
      <c r="A720" s="47"/>
      <c r="B720" s="47"/>
      <c r="C720" s="48"/>
      <c r="D720" s="48"/>
    </row>
    <row r="721" spans="1:4" ht="18">
      <c r="A721" s="47"/>
      <c r="B721" s="47"/>
      <c r="C721" s="48"/>
      <c r="D721" s="48"/>
    </row>
    <row r="722" spans="1:4" ht="18">
      <c r="A722" s="47"/>
      <c r="B722" s="47"/>
      <c r="C722" s="48"/>
      <c r="D722" s="48"/>
    </row>
    <row r="723" spans="1:4" ht="18">
      <c r="A723" s="47"/>
      <c r="B723" s="47"/>
      <c r="C723" s="48"/>
      <c r="D723" s="48"/>
    </row>
    <row r="724" spans="1:4" ht="18">
      <c r="A724" s="47"/>
      <c r="B724" s="47"/>
      <c r="C724" s="48"/>
      <c r="D724" s="48"/>
    </row>
    <row r="725" spans="1:4" ht="18">
      <c r="A725" s="47"/>
      <c r="B725" s="47"/>
      <c r="C725" s="48"/>
      <c r="D725" s="48"/>
    </row>
    <row r="726" spans="1:4" ht="18">
      <c r="A726" s="47"/>
      <c r="B726" s="47"/>
      <c r="C726" s="48"/>
      <c r="D726" s="48"/>
    </row>
    <row r="727" spans="1:4" ht="18">
      <c r="A727" s="47"/>
      <c r="B727" s="47"/>
      <c r="C727" s="48"/>
      <c r="D727" s="48"/>
    </row>
    <row r="728" spans="1:4" ht="18">
      <c r="A728" s="47"/>
      <c r="B728" s="47"/>
      <c r="C728" s="48"/>
      <c r="D728" s="48"/>
    </row>
    <row r="729" spans="1:4" ht="18">
      <c r="A729" s="47"/>
      <c r="B729" s="47"/>
      <c r="C729" s="48"/>
      <c r="D729" s="48"/>
    </row>
    <row r="730" spans="1:4" ht="18">
      <c r="A730" s="47"/>
      <c r="B730" s="47"/>
      <c r="C730" s="48"/>
      <c r="D730" s="48"/>
    </row>
    <row r="731" spans="1:4" ht="18">
      <c r="A731" s="47"/>
      <c r="B731" s="47"/>
      <c r="C731" s="48"/>
      <c r="D731" s="48"/>
    </row>
    <row r="732" spans="1:4" ht="18">
      <c r="A732" s="47"/>
      <c r="B732" s="47"/>
      <c r="C732" s="48"/>
      <c r="D732" s="48"/>
    </row>
    <row r="733" spans="1:4" ht="18">
      <c r="A733" s="47"/>
      <c r="B733" s="47"/>
      <c r="C733" s="48"/>
      <c r="D733" s="48"/>
    </row>
    <row r="734" spans="1:4" ht="18">
      <c r="A734" s="47"/>
      <c r="B734" s="47"/>
      <c r="C734" s="48"/>
      <c r="D734" s="48"/>
    </row>
    <row r="735" spans="1:4" ht="18">
      <c r="A735" s="47"/>
      <c r="B735" s="47"/>
      <c r="C735" s="48"/>
      <c r="D735" s="48"/>
    </row>
    <row r="736" spans="1:4" ht="18">
      <c r="A736" s="47"/>
      <c r="B736" s="47"/>
      <c r="C736" s="48"/>
      <c r="D736" s="48"/>
    </row>
    <row r="737" spans="1:4" ht="18">
      <c r="A737" s="47"/>
      <c r="B737" s="47"/>
      <c r="C737" s="48"/>
      <c r="D737" s="48"/>
    </row>
    <row r="738" spans="1:4" ht="18">
      <c r="A738" s="47"/>
      <c r="B738" s="47"/>
      <c r="C738" s="48"/>
      <c r="D738" s="48"/>
    </row>
    <row r="739" spans="1:4" ht="18">
      <c r="A739" s="47"/>
      <c r="B739" s="47"/>
      <c r="C739" s="48"/>
      <c r="D739" s="48"/>
    </row>
    <row r="740" spans="1:4" ht="18">
      <c r="A740" s="47"/>
      <c r="B740" s="47"/>
      <c r="C740" s="48"/>
      <c r="D740" s="48"/>
    </row>
    <row r="741" spans="1:4" ht="18">
      <c r="A741" s="47"/>
      <c r="B741" s="47"/>
      <c r="C741" s="48"/>
      <c r="D741" s="48"/>
    </row>
    <row r="742" spans="1:4" ht="18">
      <c r="A742" s="47"/>
      <c r="B742" s="47"/>
      <c r="C742" s="48"/>
      <c r="D742" s="48"/>
    </row>
    <row r="743" spans="1:4" ht="18">
      <c r="A743" s="47"/>
      <c r="B743" s="47"/>
      <c r="C743" s="48"/>
      <c r="D743" s="48"/>
    </row>
    <row r="744" spans="1:4" ht="18">
      <c r="A744" s="47"/>
      <c r="B744" s="47"/>
      <c r="C744" s="48"/>
      <c r="D744" s="48"/>
    </row>
    <row r="745" spans="1:4" ht="18">
      <c r="A745" s="47"/>
      <c r="B745" s="47"/>
      <c r="C745" s="48"/>
      <c r="D745" s="48"/>
    </row>
    <row r="746" spans="1:4" ht="18">
      <c r="A746" s="47"/>
      <c r="B746" s="47"/>
      <c r="C746" s="48"/>
      <c r="D746" s="48"/>
    </row>
    <row r="747" spans="1:4" ht="18">
      <c r="A747" s="47"/>
      <c r="B747" s="47"/>
      <c r="C747" s="48"/>
      <c r="D747" s="48"/>
    </row>
    <row r="748" spans="1:4" ht="18">
      <c r="A748" s="47"/>
      <c r="B748" s="47"/>
      <c r="C748" s="48"/>
      <c r="D748" s="48"/>
    </row>
    <row r="749" spans="1:4" ht="18">
      <c r="A749" s="47"/>
      <c r="B749" s="47"/>
      <c r="C749" s="48"/>
      <c r="D749" s="48"/>
    </row>
    <row r="750" spans="1:4" ht="18">
      <c r="A750" s="47"/>
      <c r="B750" s="47"/>
      <c r="C750" s="48"/>
      <c r="D750" s="48"/>
    </row>
    <row r="751" spans="1:4" ht="18">
      <c r="A751" s="47"/>
      <c r="B751" s="47"/>
      <c r="C751" s="48"/>
      <c r="D751" s="48"/>
    </row>
    <row r="752" spans="1:4" ht="18">
      <c r="A752" s="47"/>
      <c r="B752" s="47"/>
      <c r="C752" s="48"/>
      <c r="D752" s="48"/>
    </row>
    <row r="753" spans="1:4" ht="18">
      <c r="A753" s="47"/>
      <c r="B753" s="47"/>
      <c r="C753" s="48"/>
      <c r="D753" s="48"/>
    </row>
    <row r="754" spans="1:4" ht="18">
      <c r="A754" s="47"/>
      <c r="B754" s="47"/>
      <c r="C754" s="48"/>
      <c r="D754" s="48"/>
    </row>
    <row r="755" spans="1:4" ht="18">
      <c r="A755" s="47"/>
      <c r="B755" s="47"/>
      <c r="C755" s="48"/>
      <c r="D755" s="48"/>
    </row>
    <row r="756" spans="1:4" ht="18">
      <c r="A756" s="47"/>
      <c r="B756" s="47"/>
      <c r="C756" s="48"/>
      <c r="D756" s="48"/>
    </row>
    <row r="757" spans="1:4" ht="18">
      <c r="A757" s="47"/>
      <c r="B757" s="47"/>
      <c r="C757" s="48"/>
      <c r="D757" s="48"/>
    </row>
    <row r="758" spans="1:4" ht="18">
      <c r="A758" s="47"/>
      <c r="B758" s="47"/>
      <c r="C758" s="48"/>
      <c r="D758" s="48"/>
    </row>
    <row r="759" spans="1:4" ht="18">
      <c r="A759" s="47"/>
      <c r="B759" s="47"/>
      <c r="C759" s="48"/>
      <c r="D759" s="48"/>
    </row>
    <row r="760" spans="1:4" ht="18">
      <c r="A760" s="47"/>
      <c r="B760" s="47"/>
      <c r="C760" s="48"/>
      <c r="D760" s="48"/>
    </row>
    <row r="761" spans="1:4" ht="18">
      <c r="A761" s="47"/>
      <c r="B761" s="47"/>
      <c r="C761" s="48"/>
      <c r="D761" s="48"/>
    </row>
    <row r="762" spans="1:4" ht="18">
      <c r="A762" s="47"/>
      <c r="B762" s="47"/>
      <c r="C762" s="48"/>
      <c r="D762" s="48"/>
    </row>
    <row r="763" spans="1:4" ht="18">
      <c r="A763" s="47"/>
      <c r="B763" s="47"/>
      <c r="C763" s="48"/>
      <c r="D763" s="48"/>
    </row>
    <row r="764" spans="1:4" ht="18">
      <c r="A764" s="47"/>
      <c r="B764" s="47"/>
      <c r="C764" s="48"/>
      <c r="D764" s="48"/>
    </row>
    <row r="765" spans="1:4" ht="18">
      <c r="A765" s="47"/>
      <c r="B765" s="47"/>
      <c r="C765" s="48"/>
      <c r="D765" s="48"/>
    </row>
    <row r="766" spans="1:4" ht="18">
      <c r="A766" s="47"/>
      <c r="B766" s="47"/>
      <c r="C766" s="48"/>
      <c r="D766" s="48"/>
    </row>
    <row r="767" spans="1:4" ht="18">
      <c r="A767" s="47"/>
      <c r="B767" s="47"/>
      <c r="C767" s="48"/>
      <c r="D767" s="48"/>
    </row>
    <row r="768" spans="1:4" ht="18">
      <c r="A768" s="47"/>
      <c r="B768" s="47"/>
      <c r="C768" s="48"/>
      <c r="D768" s="48"/>
    </row>
    <row r="769" spans="1:4" ht="18">
      <c r="A769" s="47"/>
      <c r="B769" s="47"/>
      <c r="C769" s="48"/>
      <c r="D769" s="48"/>
    </row>
    <row r="770" spans="1:4" ht="18">
      <c r="A770" s="47"/>
      <c r="B770" s="47"/>
      <c r="C770" s="48"/>
      <c r="D770" s="48"/>
    </row>
    <row r="771" spans="1:4" ht="18">
      <c r="A771" s="47"/>
      <c r="B771" s="47"/>
      <c r="C771" s="48"/>
      <c r="D771" s="48"/>
    </row>
    <row r="772" spans="1:4" ht="18">
      <c r="A772" s="47"/>
      <c r="B772" s="47"/>
      <c r="C772" s="48"/>
      <c r="D772" s="48"/>
    </row>
    <row r="773" spans="1:4" ht="18">
      <c r="A773" s="47"/>
      <c r="B773" s="47"/>
      <c r="C773" s="48"/>
      <c r="D773" s="48"/>
    </row>
    <row r="774" spans="1:4" ht="18">
      <c r="A774" s="47"/>
      <c r="B774" s="47"/>
      <c r="C774" s="48"/>
      <c r="D774" s="48"/>
    </row>
    <row r="775" spans="1:4" ht="18">
      <c r="A775" s="47"/>
      <c r="B775" s="47"/>
      <c r="C775" s="48"/>
      <c r="D775" s="48"/>
    </row>
    <row r="776" spans="1:4" ht="18">
      <c r="A776" s="47"/>
      <c r="B776" s="47"/>
      <c r="C776" s="48"/>
      <c r="D776" s="48"/>
    </row>
    <row r="777" spans="1:4" ht="18">
      <c r="A777" s="47"/>
      <c r="B777" s="47"/>
      <c r="C777" s="48"/>
      <c r="D777" s="48"/>
    </row>
    <row r="778" spans="1:4" ht="18">
      <c r="A778" s="47"/>
      <c r="B778" s="47"/>
      <c r="C778" s="48"/>
      <c r="D778" s="48"/>
    </row>
    <row r="779" spans="1:4" ht="18">
      <c r="A779" s="47"/>
      <c r="B779" s="47"/>
      <c r="C779" s="48"/>
      <c r="D779" s="48"/>
    </row>
    <row r="780" spans="1:4" ht="18">
      <c r="A780" s="47"/>
      <c r="B780" s="47"/>
      <c r="C780" s="48"/>
      <c r="D780" s="48"/>
    </row>
    <row r="781" spans="1:4" ht="18">
      <c r="A781" s="47"/>
      <c r="B781" s="47"/>
      <c r="C781" s="48"/>
      <c r="D781" s="48"/>
    </row>
    <row r="782" spans="1:4" ht="18">
      <c r="A782" s="47"/>
      <c r="B782" s="47"/>
      <c r="C782" s="48"/>
      <c r="D782" s="48"/>
    </row>
    <row r="783" spans="1:4" ht="18">
      <c r="A783" s="47"/>
      <c r="B783" s="47"/>
      <c r="C783" s="48"/>
      <c r="D783" s="48"/>
    </row>
    <row r="784" spans="1:4" ht="18">
      <c r="A784" s="47"/>
      <c r="B784" s="47"/>
      <c r="C784" s="48"/>
      <c r="D784" s="48"/>
    </row>
    <row r="785" spans="1:4" ht="18">
      <c r="A785" s="47"/>
      <c r="B785" s="47"/>
      <c r="C785" s="48"/>
      <c r="D785" s="48"/>
    </row>
    <row r="786" spans="1:4" ht="18">
      <c r="A786" s="47"/>
      <c r="B786" s="47"/>
      <c r="C786" s="48"/>
      <c r="D786" s="48"/>
    </row>
    <row r="787" spans="1:4" ht="18">
      <c r="A787" s="47"/>
      <c r="B787" s="47"/>
      <c r="C787" s="48"/>
      <c r="D787" s="48"/>
    </row>
    <row r="788" spans="1:4" ht="18">
      <c r="A788" s="47"/>
      <c r="B788" s="47"/>
      <c r="C788" s="48"/>
      <c r="D788" s="48"/>
    </row>
    <row r="789" spans="1:4" ht="18">
      <c r="A789" s="47"/>
      <c r="B789" s="47"/>
      <c r="C789" s="48"/>
      <c r="D789" s="48"/>
    </row>
    <row r="790" spans="1:4" ht="18">
      <c r="A790" s="47"/>
      <c r="B790" s="47"/>
      <c r="C790" s="48"/>
      <c r="D790" s="48"/>
    </row>
    <row r="791" spans="1:4" ht="18">
      <c r="A791" s="47"/>
      <c r="B791" s="47"/>
      <c r="C791" s="48"/>
      <c r="D791" s="48"/>
    </row>
    <row r="792" spans="1:4" ht="18">
      <c r="A792" s="47"/>
      <c r="B792" s="47"/>
      <c r="C792" s="48"/>
      <c r="D792" s="48"/>
    </row>
    <row r="793" spans="1:4" ht="18">
      <c r="A793" s="47"/>
      <c r="B793" s="47"/>
      <c r="C793" s="48"/>
      <c r="D793" s="48"/>
    </row>
    <row r="794" spans="1:4" ht="18">
      <c r="A794" s="47"/>
      <c r="B794" s="47"/>
      <c r="C794" s="48"/>
      <c r="D794" s="48"/>
    </row>
    <row r="795" spans="1:4" ht="18">
      <c r="A795" s="47"/>
      <c r="B795" s="47"/>
      <c r="C795" s="48"/>
      <c r="D795" s="48"/>
    </row>
    <row r="796" spans="1:4" ht="18">
      <c r="A796" s="47"/>
      <c r="B796" s="47"/>
      <c r="C796" s="48"/>
      <c r="D796" s="48"/>
    </row>
    <row r="797" spans="1:4" ht="18">
      <c r="A797" s="47"/>
      <c r="B797" s="47"/>
      <c r="C797" s="48"/>
      <c r="D797" s="48"/>
    </row>
    <row r="798" spans="1:4" ht="18">
      <c r="A798" s="47"/>
      <c r="B798" s="47"/>
      <c r="C798" s="48"/>
      <c r="D798" s="48"/>
    </row>
    <row r="799" spans="1:4" ht="18">
      <c r="A799" s="47"/>
      <c r="B799" s="47"/>
      <c r="C799" s="48"/>
      <c r="D799" s="48"/>
    </row>
    <row r="800" spans="1:4" ht="18">
      <c r="A800" s="47"/>
      <c r="B800" s="47"/>
      <c r="C800" s="48"/>
      <c r="D800" s="48"/>
    </row>
    <row r="801" spans="1:4" ht="18">
      <c r="A801" s="47"/>
      <c r="B801" s="47"/>
      <c r="C801" s="48"/>
      <c r="D801" s="48"/>
    </row>
    <row r="802" spans="1:4" ht="18">
      <c r="A802" s="47"/>
      <c r="B802" s="47"/>
      <c r="C802" s="48"/>
      <c r="D802" s="48"/>
    </row>
    <row r="803" spans="1:4" ht="18">
      <c r="A803" s="47"/>
      <c r="B803" s="47"/>
      <c r="C803" s="48"/>
      <c r="D803" s="48"/>
    </row>
    <row r="804" spans="1:4" ht="18">
      <c r="A804" s="47"/>
      <c r="B804" s="47"/>
      <c r="C804" s="48"/>
      <c r="D804" s="48"/>
    </row>
    <row r="805" spans="1:4" ht="18">
      <c r="A805" s="47"/>
      <c r="B805" s="47"/>
      <c r="C805" s="48"/>
      <c r="D805" s="48"/>
    </row>
    <row r="806" spans="1:4" ht="18">
      <c r="A806" s="47"/>
      <c r="B806" s="47"/>
      <c r="C806" s="48"/>
      <c r="D806" s="48"/>
    </row>
    <row r="807" spans="1:4" ht="18">
      <c r="A807" s="47"/>
      <c r="B807" s="47"/>
      <c r="C807" s="48"/>
      <c r="D807" s="48"/>
    </row>
    <row r="808" spans="1:4" ht="18">
      <c r="A808" s="47"/>
      <c r="B808" s="47"/>
      <c r="C808" s="48"/>
      <c r="D808" s="48"/>
    </row>
    <row r="809" spans="1:4" ht="18">
      <c r="A809" s="47"/>
      <c r="B809" s="47"/>
      <c r="C809" s="48"/>
      <c r="D809" s="48"/>
    </row>
    <row r="810" spans="1:4" ht="18">
      <c r="A810" s="47"/>
      <c r="B810" s="47"/>
      <c r="C810" s="48"/>
      <c r="D810" s="48"/>
    </row>
    <row r="811" spans="1:4" ht="18">
      <c r="A811" s="47"/>
      <c r="B811" s="47"/>
      <c r="C811" s="48"/>
      <c r="D811" s="48"/>
    </row>
    <row r="812" spans="1:4" ht="18">
      <c r="A812" s="47"/>
      <c r="B812" s="47"/>
      <c r="C812" s="48"/>
      <c r="D812" s="48"/>
    </row>
    <row r="813" spans="1:4" ht="18">
      <c r="A813" s="47"/>
      <c r="B813" s="47"/>
      <c r="C813" s="48"/>
      <c r="D813" s="48"/>
    </row>
    <row r="814" spans="1:4" ht="18">
      <c r="A814" s="47"/>
      <c r="B814" s="47"/>
      <c r="C814" s="48"/>
      <c r="D814" s="48"/>
    </row>
    <row r="815" spans="1:4" ht="18">
      <c r="A815" s="47"/>
      <c r="B815" s="47"/>
      <c r="C815" s="48"/>
      <c r="D815" s="48"/>
    </row>
    <row r="816" spans="1:4" ht="18">
      <c r="A816" s="47"/>
      <c r="B816" s="47"/>
      <c r="C816" s="48"/>
      <c r="D816" s="48"/>
    </row>
    <row r="817" spans="1:4" ht="18">
      <c r="A817" s="47"/>
      <c r="B817" s="47"/>
      <c r="C817" s="48"/>
      <c r="D817" s="48"/>
    </row>
    <row r="818" spans="1:4" ht="18">
      <c r="A818" s="47"/>
      <c r="B818" s="47"/>
      <c r="C818" s="48"/>
      <c r="D818" s="48"/>
    </row>
    <row r="819" spans="1:4" ht="18">
      <c r="A819" s="47"/>
      <c r="B819" s="47"/>
      <c r="C819" s="48"/>
      <c r="D819" s="48"/>
    </row>
    <row r="820" spans="1:4" ht="18">
      <c r="A820" s="47"/>
      <c r="B820" s="47"/>
      <c r="C820" s="48"/>
      <c r="D820" s="48"/>
    </row>
    <row r="821" spans="1:4" ht="18">
      <c r="A821" s="47"/>
      <c r="B821" s="47"/>
      <c r="C821" s="48"/>
      <c r="D821" s="48"/>
    </row>
    <row r="822" spans="1:4" ht="18">
      <c r="A822" s="47"/>
      <c r="B822" s="47"/>
      <c r="C822" s="48"/>
      <c r="D822" s="48"/>
    </row>
    <row r="823" spans="1:4" ht="18">
      <c r="A823" s="47"/>
      <c r="B823" s="47"/>
      <c r="C823" s="48"/>
      <c r="D823" s="48"/>
    </row>
    <row r="824" spans="1:4" ht="18">
      <c r="A824" s="47"/>
      <c r="B824" s="47"/>
      <c r="C824" s="48"/>
      <c r="D824" s="48"/>
    </row>
    <row r="825" spans="1:4" ht="18">
      <c r="A825" s="47"/>
      <c r="B825" s="47"/>
      <c r="C825" s="48"/>
      <c r="D825" s="48"/>
    </row>
    <row r="826" spans="1:4" ht="18">
      <c r="A826" s="47"/>
      <c r="B826" s="47"/>
      <c r="C826" s="48"/>
      <c r="D826" s="48"/>
    </row>
    <row r="827" spans="1:4" ht="18">
      <c r="A827" s="47"/>
      <c r="B827" s="47"/>
      <c r="C827" s="48"/>
      <c r="D827" s="48"/>
    </row>
    <row r="828" spans="1:4" ht="18">
      <c r="A828" s="47"/>
      <c r="B828" s="47"/>
      <c r="C828" s="48"/>
      <c r="D828" s="48"/>
    </row>
    <row r="829" spans="1:4" ht="18">
      <c r="A829" s="47"/>
      <c r="B829" s="47"/>
      <c r="C829" s="48"/>
      <c r="D829" s="48"/>
    </row>
    <row r="830" spans="1:4" ht="18">
      <c r="A830" s="47"/>
      <c r="B830" s="47"/>
      <c r="C830" s="48"/>
      <c r="D830" s="48"/>
    </row>
    <row r="831" spans="1:4" ht="18">
      <c r="A831" s="47"/>
      <c r="B831" s="47"/>
      <c r="C831" s="48"/>
      <c r="D831" s="48"/>
    </row>
    <row r="832" spans="1:4" ht="18">
      <c r="A832" s="47"/>
      <c r="B832" s="47"/>
      <c r="C832" s="48"/>
      <c r="D832" s="48"/>
    </row>
    <row r="833" spans="1:4" ht="18">
      <c r="A833" s="47"/>
      <c r="B833" s="47"/>
      <c r="C833" s="48"/>
      <c r="D833" s="48"/>
    </row>
    <row r="834" spans="1:4" ht="18">
      <c r="A834" s="47"/>
      <c r="B834" s="47"/>
      <c r="C834" s="48"/>
      <c r="D834" s="48"/>
    </row>
    <row r="835" spans="1:4" ht="18">
      <c r="A835" s="47"/>
      <c r="B835" s="47"/>
      <c r="C835" s="48"/>
      <c r="D835" s="48"/>
    </row>
    <row r="836" spans="1:4" ht="18">
      <c r="A836" s="47"/>
      <c r="B836" s="47"/>
      <c r="C836" s="48"/>
      <c r="D836" s="48"/>
    </row>
    <row r="837" spans="1:4" ht="18">
      <c r="A837" s="47"/>
      <c r="B837" s="47"/>
      <c r="C837" s="48"/>
      <c r="D837" s="48"/>
    </row>
    <row r="838" spans="1:4" ht="18">
      <c r="A838" s="47"/>
      <c r="B838" s="47"/>
      <c r="C838" s="48"/>
      <c r="D838" s="48"/>
    </row>
    <row r="839" spans="1:4" ht="18">
      <c r="A839" s="47"/>
      <c r="B839" s="47"/>
      <c r="C839" s="48"/>
      <c r="D839" s="48"/>
    </row>
    <row r="840" spans="1:4" ht="18">
      <c r="A840" s="47"/>
      <c r="B840" s="47"/>
      <c r="C840" s="48"/>
      <c r="D840" s="48"/>
    </row>
    <row r="841" spans="1:4" ht="18">
      <c r="A841" s="47"/>
      <c r="B841" s="47"/>
      <c r="C841" s="48"/>
      <c r="D841" s="48"/>
    </row>
    <row r="842" spans="1:4" ht="18">
      <c r="A842" s="47"/>
      <c r="B842" s="47"/>
      <c r="C842" s="48"/>
      <c r="D842" s="48"/>
    </row>
    <row r="843" spans="1:4" ht="18">
      <c r="A843" s="47"/>
      <c r="B843" s="47"/>
      <c r="C843" s="48"/>
      <c r="D843" s="48"/>
    </row>
    <row r="844" spans="1:4" ht="18">
      <c r="A844" s="47"/>
      <c r="B844" s="47"/>
      <c r="C844" s="48"/>
      <c r="D844" s="48"/>
    </row>
    <row r="845" spans="1:4" ht="18">
      <c r="A845" s="47"/>
      <c r="B845" s="47"/>
      <c r="C845" s="48"/>
      <c r="D845" s="48"/>
    </row>
    <row r="846" spans="1:4" ht="18">
      <c r="A846" s="47"/>
      <c r="B846" s="47"/>
      <c r="C846" s="48"/>
      <c r="D846" s="48"/>
    </row>
    <row r="847" spans="1:4" ht="18">
      <c r="A847" s="47"/>
      <c r="B847" s="47"/>
      <c r="C847" s="48"/>
      <c r="D847" s="48"/>
    </row>
    <row r="848" spans="1:4" ht="18">
      <c r="A848" s="47"/>
      <c r="B848" s="47"/>
      <c r="C848" s="48"/>
      <c r="D848" s="48"/>
    </row>
    <row r="849" spans="1:4" ht="18">
      <c r="A849" s="47"/>
      <c r="B849" s="47"/>
      <c r="C849" s="48"/>
      <c r="D849" s="48"/>
    </row>
    <row r="850" spans="1:4" ht="18">
      <c r="A850" s="47"/>
      <c r="B850" s="47"/>
      <c r="C850" s="48"/>
      <c r="D850" s="48"/>
    </row>
    <row r="851" spans="1:4" ht="18">
      <c r="A851" s="47"/>
      <c r="B851" s="47"/>
      <c r="C851" s="48"/>
      <c r="D851" s="48"/>
    </row>
    <row r="852" spans="1:4" ht="18">
      <c r="A852" s="47"/>
      <c r="B852" s="47"/>
      <c r="C852" s="48"/>
      <c r="D852" s="48"/>
    </row>
    <row r="853" spans="1:4" ht="18">
      <c r="A853" s="47"/>
      <c r="B853" s="47"/>
      <c r="C853" s="48"/>
      <c r="D853" s="48"/>
    </row>
    <row r="854" spans="1:4" ht="18">
      <c r="A854" s="47"/>
      <c r="B854" s="47"/>
      <c r="C854" s="48"/>
      <c r="D854" s="48"/>
    </row>
    <row r="855" spans="1:4" ht="18">
      <c r="A855" s="47"/>
      <c r="B855" s="47"/>
      <c r="C855" s="48"/>
      <c r="D855" s="48"/>
    </row>
    <row r="856" spans="1:4" ht="18">
      <c r="A856" s="47"/>
      <c r="B856" s="47"/>
      <c r="C856" s="48"/>
      <c r="D856" s="48"/>
    </row>
    <row r="857" spans="1:4" ht="18">
      <c r="A857" s="47"/>
      <c r="B857" s="47"/>
      <c r="C857" s="48"/>
      <c r="D857" s="48"/>
    </row>
    <row r="858" spans="1:4" ht="18">
      <c r="A858" s="47"/>
      <c r="B858" s="47"/>
      <c r="C858" s="48"/>
      <c r="D858" s="48"/>
    </row>
    <row r="859" spans="1:4" ht="18">
      <c r="A859" s="47"/>
      <c r="B859" s="47"/>
      <c r="C859" s="48"/>
      <c r="D859" s="48"/>
    </row>
    <row r="860" spans="1:4" ht="18">
      <c r="A860" s="47"/>
      <c r="B860" s="47"/>
      <c r="C860" s="48"/>
      <c r="D860" s="48"/>
    </row>
    <row r="861" spans="1:4" ht="18">
      <c r="A861" s="47"/>
      <c r="B861" s="47"/>
      <c r="C861" s="48"/>
      <c r="D861" s="48"/>
    </row>
    <row r="862" spans="1:4" ht="18">
      <c r="A862" s="47"/>
      <c r="B862" s="47"/>
      <c r="C862" s="48"/>
      <c r="D862" s="48"/>
    </row>
    <row r="863" spans="1:4" ht="18">
      <c r="A863" s="47"/>
      <c r="B863" s="47"/>
      <c r="C863" s="48"/>
      <c r="D863" s="48"/>
    </row>
    <row r="864" spans="1:4" ht="18">
      <c r="A864" s="47"/>
      <c r="B864" s="47"/>
      <c r="C864" s="48"/>
      <c r="D864" s="48"/>
    </row>
    <row r="865" spans="1:4" ht="18">
      <c r="A865" s="47"/>
      <c r="B865" s="47"/>
      <c r="C865" s="48"/>
      <c r="D865" s="48"/>
    </row>
    <row r="866" spans="1:4" ht="18">
      <c r="A866" s="47"/>
      <c r="B866" s="47"/>
      <c r="C866" s="48"/>
      <c r="D866" s="48"/>
    </row>
    <row r="867" spans="1:4" ht="18">
      <c r="A867" s="47"/>
      <c r="B867" s="47"/>
      <c r="C867" s="48"/>
      <c r="D867" s="48"/>
    </row>
    <row r="868" spans="1:4" ht="18">
      <c r="A868" s="47"/>
      <c r="B868" s="47"/>
      <c r="C868" s="48"/>
      <c r="D868" s="48"/>
    </row>
    <row r="869" spans="1:4" ht="18">
      <c r="A869" s="47"/>
      <c r="B869" s="47"/>
      <c r="C869" s="48"/>
      <c r="D869" s="48"/>
    </row>
    <row r="870" spans="1:4" ht="18">
      <c r="A870" s="47"/>
      <c r="B870" s="47"/>
      <c r="C870" s="48"/>
      <c r="D870" s="48"/>
    </row>
    <row r="871" spans="1:4" ht="18">
      <c r="A871" s="47"/>
      <c r="B871" s="47"/>
      <c r="C871" s="48"/>
      <c r="D871" s="48"/>
    </row>
    <row r="872" spans="1:4" ht="18">
      <c r="A872" s="47"/>
      <c r="B872" s="47"/>
      <c r="C872" s="48"/>
      <c r="D872" s="48"/>
    </row>
    <row r="873" spans="1:4" ht="18">
      <c r="A873" s="47"/>
      <c r="B873" s="47"/>
      <c r="C873" s="48"/>
      <c r="D873" s="48"/>
    </row>
    <row r="874" spans="1:4" ht="18">
      <c r="A874" s="47"/>
      <c r="B874" s="47"/>
      <c r="C874" s="48"/>
      <c r="D874" s="48"/>
    </row>
    <row r="875" spans="1:4" ht="18">
      <c r="A875" s="47"/>
      <c r="B875" s="47"/>
      <c r="C875" s="48"/>
      <c r="D875" s="48"/>
    </row>
    <row r="876" spans="1:4" ht="18">
      <c r="A876" s="47"/>
      <c r="B876" s="47"/>
      <c r="C876" s="48"/>
      <c r="D876" s="48"/>
    </row>
    <row r="877" spans="1:4" ht="18">
      <c r="A877" s="47"/>
      <c r="B877" s="47"/>
      <c r="C877" s="48"/>
      <c r="D877" s="48"/>
    </row>
    <row r="878" spans="1:4" ht="18">
      <c r="A878" s="47"/>
      <c r="B878" s="47"/>
      <c r="C878" s="48"/>
      <c r="D878" s="48"/>
    </row>
    <row r="879" spans="1:4" ht="18">
      <c r="A879" s="47"/>
      <c r="B879" s="47"/>
      <c r="C879" s="48"/>
      <c r="D879" s="48"/>
    </row>
    <row r="880" spans="1:4" ht="18">
      <c r="A880" s="47"/>
      <c r="B880" s="47"/>
      <c r="C880" s="48"/>
      <c r="D880" s="48"/>
    </row>
    <row r="881" spans="1:4" ht="18">
      <c r="A881" s="47"/>
      <c r="B881" s="47"/>
      <c r="C881" s="48"/>
      <c r="D881" s="48"/>
    </row>
    <row r="882" spans="1:4" ht="18">
      <c r="A882" s="47"/>
      <c r="B882" s="47"/>
      <c r="C882" s="48"/>
      <c r="D882" s="48"/>
    </row>
    <row r="883" spans="1:4" ht="18">
      <c r="A883" s="47"/>
      <c r="B883" s="47"/>
      <c r="C883" s="48"/>
      <c r="D883" s="48"/>
    </row>
    <row r="884" spans="1:4" ht="18">
      <c r="A884" s="47"/>
      <c r="B884" s="47"/>
      <c r="C884" s="48"/>
      <c r="D884" s="48"/>
    </row>
    <row r="885" spans="1:4" ht="18">
      <c r="A885" s="47"/>
      <c r="B885" s="47"/>
      <c r="C885" s="48"/>
      <c r="D885" s="48"/>
    </row>
    <row r="886" spans="1:4" ht="18">
      <c r="A886" s="47"/>
      <c r="B886" s="47"/>
      <c r="C886" s="48"/>
      <c r="D886" s="48"/>
    </row>
    <row r="887" spans="1:4" ht="18">
      <c r="A887" s="47"/>
      <c r="B887" s="47"/>
      <c r="C887" s="48"/>
      <c r="D887" s="48"/>
    </row>
    <row r="888" spans="1:4" ht="18">
      <c r="A888" s="47"/>
      <c r="B888" s="47"/>
      <c r="C888" s="48"/>
      <c r="D888" s="48"/>
    </row>
    <row r="889" spans="1:4" ht="18">
      <c r="A889" s="47"/>
      <c r="B889" s="47"/>
      <c r="C889" s="48"/>
      <c r="D889" s="48"/>
    </row>
    <row r="890" spans="1:4" ht="18">
      <c r="A890" s="47"/>
      <c r="B890" s="47"/>
      <c r="C890" s="48"/>
      <c r="D890" s="48"/>
    </row>
    <row r="891" spans="1:4" ht="18">
      <c r="A891" s="47"/>
      <c r="B891" s="47"/>
      <c r="C891" s="48"/>
      <c r="D891" s="48"/>
    </row>
    <row r="892" spans="1:4" ht="18">
      <c r="A892" s="47"/>
      <c r="B892" s="47"/>
      <c r="C892" s="48"/>
      <c r="D892" s="48"/>
    </row>
    <row r="893" spans="1:4" ht="18">
      <c r="A893" s="47"/>
      <c r="B893" s="47"/>
      <c r="C893" s="48"/>
      <c r="D893" s="48"/>
    </row>
    <row r="894" spans="1:4" ht="18">
      <c r="A894" s="47"/>
      <c r="B894" s="47"/>
      <c r="C894" s="48"/>
      <c r="D894" s="48"/>
    </row>
    <row r="895" spans="1:4" ht="18">
      <c r="A895" s="47"/>
      <c r="B895" s="47"/>
      <c r="C895" s="48"/>
      <c r="D895" s="48"/>
    </row>
    <row r="896" spans="1:4" ht="18">
      <c r="A896" s="47"/>
      <c r="B896" s="47"/>
      <c r="C896" s="48"/>
      <c r="D896" s="48"/>
    </row>
    <row r="897" spans="1:4" ht="18">
      <c r="A897" s="47"/>
      <c r="B897" s="47"/>
      <c r="C897" s="48"/>
      <c r="D897" s="48"/>
    </row>
    <row r="898" spans="1:4" ht="18">
      <c r="A898" s="47"/>
      <c r="B898" s="47"/>
      <c r="C898" s="48"/>
      <c r="D898" s="48"/>
    </row>
    <row r="899" spans="1:4" ht="18">
      <c r="A899" s="47"/>
      <c r="B899" s="47"/>
      <c r="C899" s="48"/>
      <c r="D899" s="48"/>
    </row>
    <row r="900" spans="1:4" ht="18">
      <c r="A900" s="47"/>
      <c r="B900" s="47"/>
      <c r="C900" s="48"/>
      <c r="D900" s="48"/>
    </row>
    <row r="901" spans="1:4" ht="18">
      <c r="A901" s="47"/>
      <c r="B901" s="47"/>
      <c r="C901" s="48"/>
      <c r="D901" s="48"/>
    </row>
    <row r="902" spans="1:4" ht="18">
      <c r="A902" s="47"/>
      <c r="B902" s="47"/>
      <c r="C902" s="48"/>
      <c r="D902" s="48"/>
    </row>
    <row r="903" spans="1:4" ht="18">
      <c r="A903" s="47"/>
      <c r="B903" s="47"/>
      <c r="C903" s="48"/>
      <c r="D903" s="48"/>
    </row>
    <row r="904" spans="1:4" ht="18">
      <c r="A904" s="47"/>
      <c r="B904" s="47"/>
      <c r="C904" s="48"/>
      <c r="D904" s="48"/>
    </row>
    <row r="905" spans="1:4" ht="18">
      <c r="A905" s="47"/>
      <c r="B905" s="47"/>
      <c r="C905" s="48"/>
      <c r="D905" s="48"/>
    </row>
    <row r="906" spans="1:4" ht="18">
      <c r="A906" s="47"/>
      <c r="B906" s="47"/>
      <c r="C906" s="48"/>
      <c r="D906" s="48"/>
    </row>
    <row r="907" spans="1:4" ht="18">
      <c r="A907" s="47"/>
      <c r="B907" s="47"/>
      <c r="C907" s="48"/>
      <c r="D907" s="48"/>
    </row>
    <row r="908" spans="1:4" ht="18">
      <c r="A908" s="47"/>
      <c r="B908" s="47"/>
      <c r="C908" s="48"/>
      <c r="D908" s="48"/>
    </row>
    <row r="909" spans="1:4" ht="18">
      <c r="A909" s="47"/>
      <c r="B909" s="47"/>
      <c r="C909" s="48"/>
      <c r="D909" s="48"/>
    </row>
    <row r="910" spans="1:4" ht="18">
      <c r="A910" s="47"/>
      <c r="B910" s="47"/>
      <c r="C910" s="48"/>
      <c r="D910" s="48"/>
    </row>
    <row r="911" spans="1:4" ht="18">
      <c r="A911" s="47"/>
      <c r="B911" s="47"/>
      <c r="C911" s="48"/>
      <c r="D911" s="48"/>
    </row>
    <row r="912" spans="1:4" ht="18">
      <c r="A912" s="47"/>
      <c r="B912" s="47"/>
      <c r="C912" s="48"/>
      <c r="D912" s="48"/>
    </row>
    <row r="913" spans="1:4" ht="18">
      <c r="A913" s="47"/>
      <c r="B913" s="47"/>
      <c r="C913" s="48"/>
      <c r="D913" s="48"/>
    </row>
    <row r="914" spans="1:4" ht="18">
      <c r="A914" s="47"/>
      <c r="B914" s="47"/>
      <c r="C914" s="48"/>
      <c r="D914" s="48"/>
    </row>
    <row r="915" spans="1:4" ht="18">
      <c r="A915" s="47"/>
      <c r="B915" s="47"/>
      <c r="C915" s="48"/>
      <c r="D915" s="48"/>
    </row>
    <row r="916" spans="1:4" ht="18">
      <c r="A916" s="47"/>
      <c r="B916" s="47"/>
      <c r="C916" s="48"/>
      <c r="D916" s="48"/>
    </row>
    <row r="917" spans="1:4" ht="18">
      <c r="A917" s="47"/>
      <c r="B917" s="47"/>
      <c r="C917" s="48"/>
      <c r="D917" s="48"/>
    </row>
    <row r="918" spans="1:4" ht="18">
      <c r="A918" s="47"/>
      <c r="B918" s="47"/>
      <c r="C918" s="48"/>
      <c r="D918" s="48"/>
    </row>
    <row r="919" spans="1:4" ht="18">
      <c r="A919" s="47"/>
      <c r="B919" s="47"/>
      <c r="C919" s="48"/>
      <c r="D919" s="48"/>
    </row>
    <row r="920" spans="1:4" ht="18">
      <c r="A920" s="47"/>
      <c r="B920" s="47"/>
      <c r="C920" s="48"/>
      <c r="D920" s="48"/>
    </row>
    <row r="921" spans="1:4" ht="18">
      <c r="A921" s="47"/>
      <c r="B921" s="47"/>
      <c r="C921" s="48"/>
      <c r="D921" s="48"/>
    </row>
    <row r="922" spans="1:4" ht="18">
      <c r="A922" s="47"/>
      <c r="B922" s="47"/>
      <c r="C922" s="48"/>
      <c r="D922" s="48"/>
    </row>
    <row r="923" spans="1:4" ht="18">
      <c r="A923" s="47"/>
      <c r="B923" s="47"/>
      <c r="C923" s="48"/>
      <c r="D923" s="48"/>
    </row>
    <row r="924" spans="1:4" ht="18">
      <c r="A924" s="47"/>
      <c r="B924" s="47"/>
      <c r="C924" s="48"/>
      <c r="D924" s="48"/>
    </row>
    <row r="925" spans="1:4" ht="18">
      <c r="A925" s="47"/>
      <c r="B925" s="47"/>
      <c r="C925" s="48"/>
      <c r="D925" s="48"/>
    </row>
    <row r="926" spans="1:4" ht="18">
      <c r="A926" s="47"/>
      <c r="B926" s="47"/>
      <c r="C926" s="48"/>
      <c r="D926" s="48"/>
    </row>
    <row r="927" spans="1:4" ht="18">
      <c r="A927" s="47"/>
      <c r="B927" s="47"/>
      <c r="C927" s="48"/>
      <c r="D927" s="48"/>
    </row>
    <row r="928" spans="1:4" ht="18">
      <c r="A928" s="47"/>
      <c r="B928" s="47"/>
      <c r="C928" s="48"/>
      <c r="D928" s="48"/>
    </row>
    <row r="929" spans="1:4" ht="18">
      <c r="A929" s="47"/>
      <c r="B929" s="47"/>
      <c r="C929" s="48"/>
      <c r="D929" s="48"/>
    </row>
    <row r="930" spans="1:4" ht="18">
      <c r="A930" s="47"/>
      <c r="B930" s="47"/>
      <c r="C930" s="48"/>
      <c r="D930" s="48"/>
    </row>
    <row r="931" spans="1:4" ht="18">
      <c r="A931" s="47"/>
      <c r="B931" s="47"/>
      <c r="C931" s="48"/>
      <c r="D931" s="48"/>
    </row>
    <row r="932" spans="1:4" ht="18">
      <c r="A932" s="47"/>
      <c r="B932" s="47"/>
      <c r="C932" s="48"/>
      <c r="D932" s="48"/>
    </row>
    <row r="933" spans="1:4" ht="18">
      <c r="A933" s="47"/>
      <c r="B933" s="47"/>
      <c r="C933" s="48"/>
      <c r="D933" s="48"/>
    </row>
    <row r="934" spans="1:4" ht="18">
      <c r="A934" s="47"/>
      <c r="B934" s="47"/>
      <c r="C934" s="48"/>
      <c r="D934" s="48"/>
    </row>
    <row r="935" spans="1:4" ht="18">
      <c r="A935" s="47"/>
      <c r="B935" s="47"/>
      <c r="C935" s="48"/>
      <c r="D935" s="48"/>
    </row>
    <row r="936" spans="1:4" ht="18">
      <c r="A936" s="47"/>
      <c r="B936" s="47"/>
      <c r="C936" s="48"/>
      <c r="D936" s="48"/>
    </row>
    <row r="937" spans="1:4" ht="18">
      <c r="A937" s="47"/>
      <c r="B937" s="47"/>
      <c r="C937" s="48"/>
      <c r="D937" s="48"/>
    </row>
    <row r="938" spans="1:4" ht="18">
      <c r="A938" s="47"/>
      <c r="B938" s="47"/>
      <c r="C938" s="48"/>
      <c r="D938" s="48"/>
    </row>
    <row r="939" spans="1:4" ht="18">
      <c r="A939" s="47"/>
      <c r="B939" s="47"/>
      <c r="C939" s="48"/>
      <c r="D939" s="48"/>
    </row>
    <row r="940" spans="1:4" ht="18">
      <c r="A940" s="47"/>
      <c r="B940" s="47"/>
      <c r="C940" s="48"/>
      <c r="D940" s="48"/>
    </row>
    <row r="941" spans="1:4" ht="18">
      <c r="A941" s="47"/>
      <c r="B941" s="47"/>
      <c r="C941" s="48"/>
      <c r="D941" s="48"/>
    </row>
    <row r="942" spans="1:4" ht="18">
      <c r="A942" s="47"/>
      <c r="B942" s="47"/>
      <c r="C942" s="48"/>
      <c r="D942" s="48"/>
    </row>
    <row r="943" spans="1:4" ht="18">
      <c r="A943" s="47"/>
      <c r="B943" s="47"/>
      <c r="C943" s="48"/>
      <c r="D943" s="48"/>
    </row>
    <row r="944" spans="1:4" ht="18">
      <c r="A944" s="47"/>
      <c r="B944" s="47"/>
      <c r="C944" s="48"/>
      <c r="D944" s="48"/>
    </row>
    <row r="945" spans="1:4" ht="18">
      <c r="A945" s="47"/>
      <c r="B945" s="47"/>
      <c r="C945" s="48"/>
      <c r="D945" s="48"/>
    </row>
    <row r="946" spans="1:4" ht="18">
      <c r="A946" s="47"/>
      <c r="B946" s="47"/>
      <c r="C946" s="48"/>
      <c r="D946" s="48"/>
    </row>
    <row r="947" spans="1:4" ht="18">
      <c r="A947" s="47"/>
      <c r="B947" s="47"/>
      <c r="C947" s="48"/>
      <c r="D947" s="48"/>
    </row>
    <row r="948" spans="1:4" ht="18">
      <c r="A948" s="47"/>
      <c r="B948" s="47"/>
      <c r="C948" s="48"/>
      <c r="D948" s="48"/>
    </row>
    <row r="949" spans="1:4" ht="18">
      <c r="A949" s="47"/>
      <c r="B949" s="47"/>
      <c r="C949" s="48"/>
      <c r="D949" s="48"/>
    </row>
    <row r="950" spans="1:4" ht="18">
      <c r="A950" s="47"/>
      <c r="B950" s="47"/>
      <c r="C950" s="48"/>
      <c r="D950" s="48"/>
    </row>
    <row r="951" spans="1:4" ht="18">
      <c r="A951" s="47"/>
      <c r="B951" s="47"/>
      <c r="C951" s="48"/>
      <c r="D951" s="48"/>
    </row>
    <row r="952" spans="1:4" ht="18">
      <c r="A952" s="47"/>
      <c r="B952" s="47"/>
      <c r="C952" s="48"/>
      <c r="D952" s="48"/>
    </row>
    <row r="953" spans="1:4" ht="18">
      <c r="A953" s="47"/>
      <c r="B953" s="47"/>
      <c r="C953" s="48"/>
      <c r="D953" s="48"/>
    </row>
    <row r="954" spans="1:4" ht="18">
      <c r="A954" s="47"/>
      <c r="B954" s="47"/>
      <c r="C954" s="48"/>
      <c r="D954" s="48"/>
    </row>
    <row r="955" spans="1:4" ht="18">
      <c r="A955" s="47"/>
      <c r="B955" s="47"/>
      <c r="C955" s="48"/>
      <c r="D955" s="48"/>
    </row>
    <row r="956" spans="1:4" ht="18">
      <c r="A956" s="47"/>
      <c r="B956" s="47"/>
      <c r="C956" s="48"/>
      <c r="D956" s="48"/>
    </row>
    <row r="957" spans="1:4" ht="18">
      <c r="A957" s="47"/>
      <c r="B957" s="47"/>
      <c r="C957" s="48"/>
      <c r="D957" s="48"/>
    </row>
    <row r="958" spans="1:4" ht="18">
      <c r="A958" s="47"/>
      <c r="B958" s="47"/>
      <c r="C958" s="48"/>
      <c r="D958" s="48"/>
    </row>
    <row r="959" spans="1:4" ht="18">
      <c r="A959" s="47"/>
      <c r="B959" s="47"/>
      <c r="C959" s="48"/>
      <c r="D959" s="48"/>
    </row>
    <row r="960" spans="1:4" ht="18">
      <c r="A960" s="47"/>
      <c r="B960" s="47"/>
      <c r="C960" s="48"/>
      <c r="D960" s="48"/>
    </row>
    <row r="961" spans="1:4" ht="18">
      <c r="A961" s="47"/>
      <c r="B961" s="47"/>
      <c r="C961" s="48"/>
      <c r="D961" s="48"/>
    </row>
    <row r="962" spans="1:4" ht="18">
      <c r="A962" s="47"/>
      <c r="B962" s="47"/>
      <c r="C962" s="48"/>
      <c r="D962" s="48"/>
    </row>
    <row r="963" spans="1:4" ht="18">
      <c r="A963" s="47"/>
      <c r="B963" s="47"/>
      <c r="C963" s="48"/>
      <c r="D963" s="48"/>
    </row>
    <row r="964" spans="1:4" ht="18">
      <c r="A964" s="47"/>
      <c r="B964" s="47"/>
      <c r="C964" s="48"/>
      <c r="D964" s="48"/>
    </row>
    <row r="965" spans="1:4" ht="18">
      <c r="A965" s="47"/>
      <c r="B965" s="47"/>
      <c r="C965" s="48"/>
      <c r="D965" s="48"/>
    </row>
    <row r="966" spans="1:4" ht="18">
      <c r="A966" s="47"/>
      <c r="B966" s="47"/>
      <c r="C966" s="48"/>
      <c r="D966" s="48"/>
    </row>
    <row r="967" spans="1:4" ht="18">
      <c r="A967" s="47"/>
      <c r="B967" s="47"/>
      <c r="C967" s="48"/>
      <c r="D967" s="48"/>
    </row>
    <row r="968" spans="1:4" ht="18">
      <c r="A968" s="47"/>
      <c r="B968" s="47"/>
      <c r="C968" s="48"/>
      <c r="D968" s="48"/>
    </row>
    <row r="969" spans="1:4" ht="18">
      <c r="A969" s="47"/>
      <c r="B969" s="47"/>
      <c r="C969" s="48"/>
      <c r="D969" s="48"/>
    </row>
    <row r="970" spans="1:4" ht="18">
      <c r="A970" s="47"/>
      <c r="B970" s="47"/>
      <c r="C970" s="48"/>
      <c r="D970" s="48"/>
    </row>
    <row r="971" spans="1:4" ht="18">
      <c r="A971" s="47"/>
      <c r="B971" s="47"/>
      <c r="C971" s="48"/>
      <c r="D971" s="48"/>
    </row>
    <row r="972" spans="1:4" ht="18">
      <c r="A972" s="47"/>
      <c r="B972" s="47"/>
      <c r="C972" s="48"/>
      <c r="D972" s="48"/>
    </row>
    <row r="973" spans="1:4" ht="18">
      <c r="A973" s="47"/>
      <c r="B973" s="47"/>
      <c r="C973" s="48"/>
      <c r="D973" s="48"/>
    </row>
    <row r="974" spans="1:4" ht="18">
      <c r="A974" s="47"/>
      <c r="B974" s="47"/>
      <c r="C974" s="48"/>
      <c r="D974" s="48"/>
    </row>
    <row r="975" spans="1:4" ht="18">
      <c r="A975" s="47"/>
      <c r="B975" s="47"/>
      <c r="C975" s="48"/>
      <c r="D975" s="48"/>
    </row>
    <row r="976" spans="1:4" ht="18">
      <c r="A976" s="47"/>
      <c r="B976" s="47"/>
      <c r="C976" s="48"/>
      <c r="D976" s="48"/>
    </row>
    <row r="977" spans="1:4" ht="18">
      <c r="A977" s="47"/>
      <c r="B977" s="47"/>
      <c r="C977" s="48"/>
      <c r="D977" s="48"/>
    </row>
    <row r="978" spans="1:4" ht="18">
      <c r="A978" s="47"/>
      <c r="B978" s="47"/>
      <c r="C978" s="48"/>
      <c r="D978" s="48"/>
    </row>
    <row r="979" spans="1:4" ht="18">
      <c r="A979" s="47"/>
      <c r="B979" s="47"/>
      <c r="C979" s="48"/>
      <c r="D979" s="48"/>
    </row>
    <row r="980" spans="1:4" ht="18">
      <c r="A980" s="47"/>
      <c r="B980" s="47"/>
      <c r="C980" s="48"/>
      <c r="D980" s="48"/>
    </row>
    <row r="981" spans="1:4" ht="18">
      <c r="A981" s="47"/>
      <c r="B981" s="47"/>
      <c r="C981" s="48"/>
      <c r="D981" s="48"/>
    </row>
    <row r="982" spans="1:4" ht="18">
      <c r="A982" s="47"/>
      <c r="B982" s="47"/>
      <c r="C982" s="48"/>
      <c r="D982" s="48"/>
    </row>
    <row r="983" spans="1:4" ht="18">
      <c r="A983" s="47"/>
      <c r="B983" s="47"/>
      <c r="C983" s="48"/>
      <c r="D983" s="48"/>
    </row>
    <row r="984" spans="1:4" ht="18">
      <c r="A984" s="47"/>
      <c r="B984" s="47"/>
      <c r="C984" s="48"/>
      <c r="D984" s="48"/>
    </row>
    <row r="985" spans="1:4" ht="18">
      <c r="A985" s="47"/>
      <c r="B985" s="47"/>
      <c r="C985" s="48"/>
      <c r="D985" s="48"/>
    </row>
    <row r="986" spans="1:4" ht="18">
      <c r="A986" s="47"/>
      <c r="B986" s="47"/>
      <c r="C986" s="48"/>
      <c r="D986" s="48"/>
    </row>
    <row r="987" spans="1:4" ht="18">
      <c r="A987" s="47"/>
      <c r="B987" s="47"/>
      <c r="C987" s="48"/>
      <c r="D987" s="48"/>
    </row>
    <row r="988" spans="1:4" ht="18">
      <c r="A988" s="47"/>
      <c r="B988" s="47"/>
      <c r="C988" s="48"/>
      <c r="D988" s="48"/>
    </row>
    <row r="989" spans="1:4" ht="18">
      <c r="A989" s="47"/>
      <c r="B989" s="47"/>
      <c r="C989" s="48"/>
      <c r="D989" s="48"/>
    </row>
    <row r="990" spans="1:4" ht="18">
      <c r="A990" s="47"/>
      <c r="B990" s="47"/>
      <c r="C990" s="48"/>
      <c r="D990" s="48"/>
    </row>
    <row r="991" spans="1:4" ht="18">
      <c r="A991" s="47"/>
      <c r="B991" s="47"/>
      <c r="C991" s="48"/>
      <c r="D991" s="48"/>
    </row>
    <row r="992" spans="1:4" ht="18">
      <c r="A992" s="47"/>
      <c r="B992" s="47"/>
      <c r="C992" s="48"/>
      <c r="D992" s="48"/>
    </row>
    <row r="993" spans="1:4" ht="18">
      <c r="A993" s="47"/>
      <c r="B993" s="47"/>
      <c r="C993" s="48"/>
      <c r="D993" s="48"/>
    </row>
    <row r="994" spans="1:4" ht="18">
      <c r="A994" s="47"/>
      <c r="B994" s="47"/>
      <c r="C994" s="48"/>
      <c r="D994" s="48"/>
    </row>
    <row r="995" spans="1:4" ht="18">
      <c r="A995" s="47"/>
      <c r="B995" s="47"/>
      <c r="C995" s="48"/>
      <c r="D995" s="48"/>
    </row>
    <row r="996" spans="1:4" ht="18">
      <c r="A996" s="47"/>
      <c r="B996" s="47"/>
      <c r="C996" s="48"/>
      <c r="D996" s="48"/>
    </row>
    <row r="997" spans="1:4" ht="18">
      <c r="A997" s="47"/>
      <c r="B997" s="47"/>
      <c r="C997" s="48"/>
      <c r="D997" s="48"/>
    </row>
    <row r="998" spans="1:4" ht="18">
      <c r="A998" s="47"/>
      <c r="B998" s="47"/>
      <c r="C998" s="48"/>
      <c r="D998" s="48"/>
    </row>
    <row r="999" spans="1:4" ht="18">
      <c r="A999" s="47"/>
      <c r="B999" s="47"/>
      <c r="C999" s="48"/>
      <c r="D999" s="48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99"/>
  <sheetViews>
    <sheetView workbookViewId="0"/>
  </sheetViews>
  <sheetFormatPr defaultColWidth="14.42578125" defaultRowHeight="15" customHeight="1"/>
  <cols>
    <col min="2" max="4" width="26.28515625" customWidth="1"/>
  </cols>
  <sheetData>
    <row r="1" spans="1:4" ht="45" customHeight="1">
      <c r="A1" s="114" t="s">
        <v>99</v>
      </c>
      <c r="B1" s="63"/>
      <c r="C1" s="63"/>
      <c r="D1" s="63"/>
    </row>
    <row r="2" spans="1:4" ht="36">
      <c r="A2" s="41" t="s">
        <v>62</v>
      </c>
      <c r="B2" s="41" t="s">
        <v>63</v>
      </c>
      <c r="C2" s="42" t="s">
        <v>64</v>
      </c>
      <c r="D2" s="42" t="s">
        <v>65</v>
      </c>
    </row>
    <row r="3" spans="1:4" ht="18">
      <c r="A3" s="41" t="s">
        <v>66</v>
      </c>
      <c r="B3" s="41" t="s">
        <v>66</v>
      </c>
      <c r="C3" s="42" t="s">
        <v>67</v>
      </c>
      <c r="D3" s="42" t="s">
        <v>67</v>
      </c>
    </row>
    <row r="4" spans="1:4" ht="18">
      <c r="A4" s="43">
        <v>80</v>
      </c>
      <c r="B4" s="43" t="s">
        <v>100</v>
      </c>
      <c r="C4" s="44">
        <v>13.35</v>
      </c>
      <c r="D4" s="44">
        <v>19.149999999999999</v>
      </c>
    </row>
    <row r="5" spans="1:4" ht="18">
      <c r="A5" s="43">
        <v>100</v>
      </c>
      <c r="B5" s="43" t="s">
        <v>101</v>
      </c>
      <c r="C5" s="44">
        <v>16.25</v>
      </c>
      <c r="D5" s="44">
        <v>25.07</v>
      </c>
    </row>
    <row r="6" spans="1:4" ht="18">
      <c r="A6" s="43">
        <v>125</v>
      </c>
      <c r="B6" s="43" t="s">
        <v>102</v>
      </c>
      <c r="C6" s="44">
        <v>20.02</v>
      </c>
      <c r="D6" s="44">
        <v>33.700000000000003</v>
      </c>
    </row>
    <row r="7" spans="1:4" ht="18">
      <c r="A7" s="43">
        <v>150</v>
      </c>
      <c r="B7" s="43" t="s">
        <v>103</v>
      </c>
      <c r="C7" s="44">
        <v>23.79</v>
      </c>
      <c r="D7" s="44">
        <v>43.39</v>
      </c>
    </row>
    <row r="8" spans="1:4" ht="18">
      <c r="A8" s="43">
        <v>200</v>
      </c>
      <c r="B8" s="43" t="s">
        <v>104</v>
      </c>
      <c r="C8" s="44">
        <v>32.86</v>
      </c>
      <c r="D8" s="44">
        <v>67.28</v>
      </c>
    </row>
    <row r="9" spans="1:4" ht="18">
      <c r="A9" s="43">
        <v>250</v>
      </c>
      <c r="B9" s="43" t="s">
        <v>105</v>
      </c>
      <c r="C9" s="44">
        <v>43.93</v>
      </c>
      <c r="D9" s="44">
        <v>97.16</v>
      </c>
    </row>
    <row r="10" spans="1:4" ht="18">
      <c r="A10" s="43">
        <v>300</v>
      </c>
      <c r="B10" s="43" t="s">
        <v>106</v>
      </c>
      <c r="C10" s="44">
        <v>55.5</v>
      </c>
      <c r="D10" s="44">
        <v>131.72</v>
      </c>
    </row>
    <row r="11" spans="1:4" ht="18">
      <c r="A11" s="43">
        <v>350</v>
      </c>
      <c r="B11" s="43" t="s">
        <v>107</v>
      </c>
      <c r="C11" s="44">
        <v>68.94</v>
      </c>
      <c r="D11" s="44">
        <v>172</v>
      </c>
    </row>
    <row r="12" spans="1:4" ht="18">
      <c r="A12" s="43">
        <v>400</v>
      </c>
      <c r="B12" s="43" t="s">
        <v>108</v>
      </c>
      <c r="C12" s="44">
        <v>82.43</v>
      </c>
      <c r="D12" s="44">
        <v>216.2</v>
      </c>
    </row>
    <row r="13" spans="1:4" ht="18">
      <c r="A13" s="43">
        <v>500</v>
      </c>
      <c r="B13" s="43" t="s">
        <v>109</v>
      </c>
      <c r="C13" s="44">
        <v>113.81</v>
      </c>
      <c r="D13" s="44">
        <v>321.2</v>
      </c>
    </row>
    <row r="14" spans="1:4" ht="18">
      <c r="A14" s="43">
        <v>600</v>
      </c>
      <c r="B14" s="43" t="s">
        <v>110</v>
      </c>
      <c r="C14" s="44">
        <v>149.63</v>
      </c>
      <c r="D14" s="44">
        <v>446.73</v>
      </c>
    </row>
    <row r="15" spans="1:4" ht="18">
      <c r="A15" s="43">
        <v>700</v>
      </c>
      <c r="B15" s="43" t="s">
        <v>111</v>
      </c>
      <c r="C15" s="44">
        <v>189.89</v>
      </c>
      <c r="D15" s="44">
        <v>592.77</v>
      </c>
    </row>
    <row r="16" spans="1:4" ht="18">
      <c r="A16" s="43">
        <v>800</v>
      </c>
      <c r="B16" s="43" t="s">
        <v>112</v>
      </c>
      <c r="C16" s="44">
        <v>234.88</v>
      </c>
      <c r="D16" s="44">
        <v>760.91</v>
      </c>
    </row>
    <row r="17" spans="1:4" ht="18">
      <c r="A17" s="43">
        <v>900</v>
      </c>
      <c r="B17" s="43" t="s">
        <v>113</v>
      </c>
      <c r="C17" s="44">
        <v>284.05</v>
      </c>
      <c r="D17" s="44">
        <v>948.18</v>
      </c>
    </row>
    <row r="18" spans="1:4" ht="18">
      <c r="A18" s="43">
        <v>1000</v>
      </c>
      <c r="B18" s="43" t="s">
        <v>114</v>
      </c>
      <c r="C18" s="44">
        <v>337.66</v>
      </c>
      <c r="D18" s="44">
        <v>1155.98</v>
      </c>
    </row>
    <row r="19" spans="1:4" ht="18">
      <c r="A19" s="43">
        <v>1100</v>
      </c>
      <c r="B19" s="43" t="s">
        <v>115</v>
      </c>
      <c r="C19" s="44">
        <v>396.07</v>
      </c>
      <c r="D19" s="44">
        <v>1386.41</v>
      </c>
    </row>
    <row r="20" spans="1:4" ht="18">
      <c r="A20" s="43">
        <v>1200</v>
      </c>
      <c r="B20" s="43" t="s">
        <v>116</v>
      </c>
      <c r="C20" s="44">
        <v>458.59</v>
      </c>
      <c r="D20" s="44">
        <v>1635.43</v>
      </c>
    </row>
    <row r="21" spans="1:4" ht="18">
      <c r="A21" s="43">
        <v>1400</v>
      </c>
      <c r="B21" s="43" t="s">
        <v>117</v>
      </c>
      <c r="C21" s="44">
        <v>597.38</v>
      </c>
      <c r="D21" s="44">
        <v>2197.6999999999998</v>
      </c>
    </row>
    <row r="22" spans="1:4" ht="18">
      <c r="A22" s="45"/>
      <c r="B22" s="45"/>
      <c r="C22" s="46"/>
      <c r="D22" s="46"/>
    </row>
    <row r="23" spans="1:4" ht="18">
      <c r="A23" s="45"/>
      <c r="B23" s="45"/>
      <c r="C23" s="46"/>
      <c r="D23" s="46"/>
    </row>
    <row r="24" spans="1:4" ht="18">
      <c r="A24" s="45"/>
      <c r="B24" s="45"/>
      <c r="C24" s="46"/>
      <c r="D24" s="46"/>
    </row>
    <row r="25" spans="1:4" ht="18">
      <c r="A25" s="45"/>
      <c r="B25" s="45"/>
      <c r="C25" s="46"/>
      <c r="D25" s="46"/>
    </row>
    <row r="26" spans="1:4" ht="18">
      <c r="A26" s="45"/>
      <c r="B26" s="45"/>
      <c r="C26" s="46"/>
      <c r="D26" s="46"/>
    </row>
    <row r="27" spans="1:4" ht="18">
      <c r="A27" s="45"/>
      <c r="B27" s="45"/>
      <c r="C27" s="46"/>
      <c r="D27" s="46"/>
    </row>
    <row r="28" spans="1:4" ht="18">
      <c r="A28" s="45"/>
      <c r="B28" s="45"/>
      <c r="C28" s="46"/>
      <c r="D28" s="46"/>
    </row>
    <row r="29" spans="1:4" ht="18">
      <c r="A29" s="45"/>
      <c r="B29" s="45"/>
      <c r="C29" s="46"/>
      <c r="D29" s="46"/>
    </row>
    <row r="30" spans="1:4" ht="18">
      <c r="A30" s="45"/>
      <c r="B30" s="45"/>
      <c r="C30" s="46"/>
      <c r="D30" s="46"/>
    </row>
    <row r="31" spans="1:4" ht="18">
      <c r="A31" s="45"/>
      <c r="B31" s="45"/>
      <c r="C31" s="46"/>
      <c r="D31" s="46"/>
    </row>
    <row r="32" spans="1:4" ht="18">
      <c r="A32" s="45"/>
      <c r="B32" s="45"/>
      <c r="C32" s="46"/>
      <c r="D32" s="46"/>
    </row>
    <row r="33" spans="1:4" ht="18">
      <c r="A33" s="45"/>
      <c r="B33" s="45"/>
      <c r="C33" s="46"/>
      <c r="D33" s="46"/>
    </row>
    <row r="34" spans="1:4" ht="18">
      <c r="A34" s="45"/>
      <c r="B34" s="45"/>
      <c r="C34" s="46"/>
      <c r="D34" s="46"/>
    </row>
    <row r="35" spans="1:4" ht="18">
      <c r="A35" s="45"/>
      <c r="B35" s="45"/>
      <c r="C35" s="46"/>
      <c r="D35" s="46"/>
    </row>
    <row r="36" spans="1:4" ht="18">
      <c r="A36" s="45"/>
      <c r="B36" s="45"/>
      <c r="C36" s="46"/>
      <c r="D36" s="46"/>
    </row>
    <row r="37" spans="1:4" ht="18">
      <c r="A37" s="45"/>
      <c r="B37" s="45"/>
      <c r="C37" s="46"/>
      <c r="D37" s="46"/>
    </row>
    <row r="38" spans="1:4" ht="18">
      <c r="A38" s="45"/>
      <c r="B38" s="45"/>
      <c r="C38" s="46"/>
      <c r="D38" s="46"/>
    </row>
    <row r="39" spans="1:4" ht="18">
      <c r="A39" s="45"/>
      <c r="B39" s="45"/>
      <c r="C39" s="46"/>
      <c r="D39" s="46"/>
    </row>
    <row r="40" spans="1:4" ht="18">
      <c r="A40" s="45"/>
      <c r="B40" s="45"/>
      <c r="C40" s="46"/>
      <c r="D40" s="46"/>
    </row>
    <row r="41" spans="1:4" ht="18">
      <c r="A41" s="45"/>
      <c r="B41" s="45"/>
      <c r="C41" s="46"/>
      <c r="D41" s="46"/>
    </row>
    <row r="42" spans="1:4" ht="18">
      <c r="A42" s="45"/>
      <c r="B42" s="45"/>
      <c r="C42" s="46"/>
      <c r="D42" s="46"/>
    </row>
    <row r="43" spans="1:4" ht="18">
      <c r="A43" s="45"/>
      <c r="B43" s="45"/>
      <c r="C43" s="46"/>
      <c r="D43" s="46"/>
    </row>
    <row r="44" spans="1:4" ht="18">
      <c r="A44" s="45"/>
      <c r="B44" s="45"/>
      <c r="C44" s="46"/>
      <c r="D44" s="46"/>
    </row>
    <row r="45" spans="1:4" ht="18">
      <c r="A45" s="45"/>
      <c r="B45" s="45"/>
      <c r="C45" s="46"/>
      <c r="D45" s="46"/>
    </row>
    <row r="46" spans="1:4" ht="18">
      <c r="A46" s="45"/>
      <c r="B46" s="45"/>
      <c r="C46" s="46"/>
      <c r="D46" s="46"/>
    </row>
    <row r="47" spans="1:4" ht="18">
      <c r="A47" s="45"/>
      <c r="B47" s="45"/>
      <c r="C47" s="46"/>
      <c r="D47" s="46"/>
    </row>
    <row r="48" spans="1:4" ht="18">
      <c r="A48" s="45"/>
      <c r="B48" s="45"/>
      <c r="C48" s="46"/>
      <c r="D48" s="46"/>
    </row>
    <row r="49" spans="1:4" ht="18">
      <c r="A49" s="45"/>
      <c r="B49" s="45"/>
      <c r="C49" s="46"/>
      <c r="D49" s="46"/>
    </row>
    <row r="50" spans="1:4" ht="18">
      <c r="A50" s="45"/>
      <c r="B50" s="45"/>
      <c r="C50" s="46"/>
      <c r="D50" s="46"/>
    </row>
    <row r="51" spans="1:4" ht="18">
      <c r="A51" s="45"/>
      <c r="B51" s="45"/>
      <c r="C51" s="46"/>
      <c r="D51" s="46"/>
    </row>
    <row r="52" spans="1:4" ht="18">
      <c r="A52" s="45"/>
      <c r="B52" s="45"/>
      <c r="C52" s="46"/>
      <c r="D52" s="46"/>
    </row>
    <row r="53" spans="1:4" ht="18">
      <c r="A53" s="45"/>
      <c r="B53" s="45"/>
      <c r="C53" s="46"/>
      <c r="D53" s="46"/>
    </row>
    <row r="54" spans="1:4" ht="18">
      <c r="A54" s="45"/>
      <c r="B54" s="45"/>
      <c r="C54" s="46"/>
      <c r="D54" s="46"/>
    </row>
    <row r="55" spans="1:4" ht="18">
      <c r="A55" s="45"/>
      <c r="B55" s="45"/>
      <c r="C55" s="46"/>
      <c r="D55" s="46"/>
    </row>
    <row r="56" spans="1:4" ht="18">
      <c r="A56" s="45"/>
      <c r="B56" s="45"/>
      <c r="C56" s="46"/>
      <c r="D56" s="46"/>
    </row>
    <row r="57" spans="1:4" ht="18">
      <c r="A57" s="45"/>
      <c r="B57" s="45"/>
      <c r="C57" s="46"/>
      <c r="D57" s="46"/>
    </row>
    <row r="58" spans="1:4" ht="18">
      <c r="A58" s="45"/>
      <c r="B58" s="45"/>
      <c r="C58" s="46"/>
      <c r="D58" s="46"/>
    </row>
    <row r="59" spans="1:4" ht="18">
      <c r="A59" s="45"/>
      <c r="B59" s="45"/>
      <c r="C59" s="46"/>
      <c r="D59" s="46"/>
    </row>
    <row r="60" spans="1:4" ht="18">
      <c r="A60" s="45"/>
      <c r="B60" s="45"/>
      <c r="C60" s="46"/>
      <c r="D60" s="46"/>
    </row>
    <row r="61" spans="1:4" ht="18">
      <c r="A61" s="45"/>
      <c r="B61" s="45"/>
      <c r="C61" s="46"/>
      <c r="D61" s="46"/>
    </row>
    <row r="62" spans="1:4" ht="18">
      <c r="A62" s="45"/>
      <c r="B62" s="45"/>
      <c r="C62" s="46"/>
      <c r="D62" s="46"/>
    </row>
    <row r="63" spans="1:4" ht="18">
      <c r="A63" s="45"/>
      <c r="B63" s="45"/>
      <c r="C63" s="46"/>
      <c r="D63" s="46"/>
    </row>
    <row r="64" spans="1:4" ht="18">
      <c r="A64" s="45"/>
      <c r="B64" s="45"/>
      <c r="C64" s="46"/>
      <c r="D64" s="46"/>
    </row>
    <row r="65" spans="1:4" ht="18">
      <c r="A65" s="45"/>
      <c r="B65" s="45"/>
      <c r="C65" s="46"/>
      <c r="D65" s="46"/>
    </row>
    <row r="66" spans="1:4" ht="18">
      <c r="A66" s="45"/>
      <c r="B66" s="45"/>
      <c r="C66" s="46"/>
      <c r="D66" s="46"/>
    </row>
    <row r="67" spans="1:4" ht="18">
      <c r="A67" s="45"/>
      <c r="B67" s="45"/>
      <c r="C67" s="46"/>
      <c r="D67" s="46"/>
    </row>
    <row r="68" spans="1:4" ht="18">
      <c r="A68" s="45"/>
      <c r="B68" s="45"/>
      <c r="C68" s="46"/>
      <c r="D68" s="46"/>
    </row>
    <row r="69" spans="1:4" ht="18">
      <c r="A69" s="45"/>
      <c r="B69" s="45"/>
      <c r="C69" s="46"/>
      <c r="D69" s="46"/>
    </row>
    <row r="70" spans="1:4" ht="18">
      <c r="A70" s="45"/>
      <c r="B70" s="45"/>
      <c r="C70" s="46"/>
      <c r="D70" s="46"/>
    </row>
    <row r="71" spans="1:4" ht="18">
      <c r="A71" s="45"/>
      <c r="B71" s="45"/>
      <c r="C71" s="46"/>
      <c r="D71" s="46"/>
    </row>
    <row r="72" spans="1:4" ht="18">
      <c r="A72" s="45"/>
      <c r="B72" s="45"/>
      <c r="C72" s="46"/>
      <c r="D72" s="46"/>
    </row>
    <row r="73" spans="1:4" ht="18">
      <c r="A73" s="45"/>
      <c r="B73" s="45"/>
      <c r="C73" s="46"/>
      <c r="D73" s="46"/>
    </row>
    <row r="74" spans="1:4" ht="18">
      <c r="A74" s="45"/>
      <c r="B74" s="45"/>
      <c r="C74" s="46"/>
      <c r="D74" s="46"/>
    </row>
    <row r="75" spans="1:4" ht="18">
      <c r="A75" s="45"/>
      <c r="B75" s="45"/>
      <c r="C75" s="46"/>
      <c r="D75" s="46"/>
    </row>
    <row r="76" spans="1:4" ht="18">
      <c r="A76" s="45"/>
      <c r="B76" s="45"/>
      <c r="C76" s="46"/>
      <c r="D76" s="46"/>
    </row>
    <row r="77" spans="1:4" ht="18">
      <c r="A77" s="45"/>
      <c r="B77" s="45"/>
      <c r="C77" s="46"/>
      <c r="D77" s="46"/>
    </row>
    <row r="78" spans="1:4" ht="18">
      <c r="A78" s="45"/>
      <c r="B78" s="45"/>
      <c r="C78" s="46"/>
      <c r="D78" s="46"/>
    </row>
    <row r="79" spans="1:4" ht="18">
      <c r="A79" s="45"/>
      <c r="B79" s="45"/>
      <c r="C79" s="46"/>
      <c r="D79" s="46"/>
    </row>
    <row r="80" spans="1:4" ht="18">
      <c r="A80" s="45"/>
      <c r="B80" s="45"/>
      <c r="C80" s="46"/>
      <c r="D80" s="46"/>
    </row>
    <row r="81" spans="1:4" ht="18">
      <c r="A81" s="45"/>
      <c r="B81" s="45"/>
      <c r="C81" s="46"/>
      <c r="D81" s="46"/>
    </row>
    <row r="82" spans="1:4" ht="18">
      <c r="A82" s="45"/>
      <c r="B82" s="45"/>
      <c r="C82" s="46"/>
      <c r="D82" s="46"/>
    </row>
    <row r="83" spans="1:4" ht="18">
      <c r="A83" s="47"/>
      <c r="B83" s="47"/>
      <c r="C83" s="48"/>
      <c r="D83" s="48"/>
    </row>
    <row r="84" spans="1:4" ht="18">
      <c r="A84" s="47"/>
      <c r="B84" s="47"/>
      <c r="C84" s="48"/>
      <c r="D84" s="48"/>
    </row>
    <row r="85" spans="1:4" ht="18">
      <c r="A85" s="47"/>
      <c r="B85" s="47"/>
      <c r="C85" s="48"/>
      <c r="D85" s="48"/>
    </row>
    <row r="86" spans="1:4" ht="18">
      <c r="A86" s="47"/>
      <c r="B86" s="47"/>
      <c r="C86" s="48"/>
      <c r="D86" s="48"/>
    </row>
    <row r="87" spans="1:4" ht="18">
      <c r="A87" s="47"/>
      <c r="B87" s="47"/>
      <c r="C87" s="48"/>
      <c r="D87" s="48"/>
    </row>
    <row r="88" spans="1:4" ht="18">
      <c r="A88" s="47"/>
      <c r="B88" s="47"/>
      <c r="C88" s="48"/>
      <c r="D88" s="48"/>
    </row>
    <row r="89" spans="1:4" ht="18">
      <c r="A89" s="47"/>
      <c r="B89" s="47"/>
      <c r="C89" s="48"/>
      <c r="D89" s="48"/>
    </row>
    <row r="90" spans="1:4" ht="18">
      <c r="A90" s="47"/>
      <c r="B90" s="47"/>
      <c r="C90" s="48"/>
      <c r="D90" s="48"/>
    </row>
    <row r="91" spans="1:4" ht="18">
      <c r="A91" s="47"/>
      <c r="B91" s="47"/>
      <c r="C91" s="48"/>
      <c r="D91" s="48"/>
    </row>
    <row r="92" spans="1:4" ht="18">
      <c r="A92" s="47"/>
      <c r="B92" s="47"/>
      <c r="C92" s="48"/>
      <c r="D92" s="48"/>
    </row>
    <row r="93" spans="1:4" ht="18">
      <c r="A93" s="47"/>
      <c r="B93" s="47"/>
      <c r="C93" s="48"/>
      <c r="D93" s="48"/>
    </row>
    <row r="94" spans="1:4" ht="18">
      <c r="A94" s="47"/>
      <c r="B94" s="47"/>
      <c r="C94" s="48"/>
      <c r="D94" s="48"/>
    </row>
    <row r="95" spans="1:4" ht="18">
      <c r="A95" s="47"/>
      <c r="B95" s="47"/>
      <c r="C95" s="48"/>
      <c r="D95" s="48"/>
    </row>
    <row r="96" spans="1:4" ht="18">
      <c r="A96" s="47"/>
      <c r="B96" s="47"/>
      <c r="C96" s="48"/>
      <c r="D96" s="48"/>
    </row>
    <row r="97" spans="1:4" ht="18">
      <c r="A97" s="47"/>
      <c r="B97" s="47"/>
      <c r="C97" s="48"/>
      <c r="D97" s="48"/>
    </row>
    <row r="98" spans="1:4" ht="18">
      <c r="A98" s="47"/>
      <c r="B98" s="47"/>
      <c r="C98" s="48"/>
      <c r="D98" s="48"/>
    </row>
    <row r="99" spans="1:4" ht="18">
      <c r="A99" s="47"/>
      <c r="B99" s="47"/>
      <c r="C99" s="48"/>
      <c r="D99" s="48"/>
    </row>
    <row r="100" spans="1:4" ht="18">
      <c r="A100" s="47"/>
      <c r="B100" s="47"/>
      <c r="C100" s="48"/>
      <c r="D100" s="48"/>
    </row>
    <row r="101" spans="1:4" ht="18">
      <c r="A101" s="47"/>
      <c r="B101" s="47"/>
      <c r="C101" s="48"/>
      <c r="D101" s="48"/>
    </row>
    <row r="102" spans="1:4" ht="18">
      <c r="A102" s="47"/>
      <c r="B102" s="47"/>
      <c r="C102" s="48"/>
      <c r="D102" s="48"/>
    </row>
    <row r="103" spans="1:4" ht="18">
      <c r="A103" s="47"/>
      <c r="B103" s="47"/>
      <c r="C103" s="48"/>
      <c r="D103" s="48"/>
    </row>
    <row r="104" spans="1:4" ht="18">
      <c r="A104" s="47"/>
      <c r="B104" s="47"/>
      <c r="C104" s="48"/>
      <c r="D104" s="48"/>
    </row>
    <row r="105" spans="1:4" ht="18">
      <c r="A105" s="47"/>
      <c r="B105" s="47"/>
      <c r="C105" s="48"/>
      <c r="D105" s="48"/>
    </row>
    <row r="106" spans="1:4" ht="18">
      <c r="A106" s="47"/>
      <c r="B106" s="47"/>
      <c r="C106" s="48"/>
      <c r="D106" s="48"/>
    </row>
    <row r="107" spans="1:4" ht="18">
      <c r="A107" s="47"/>
      <c r="B107" s="47"/>
      <c r="C107" s="48"/>
      <c r="D107" s="48"/>
    </row>
    <row r="108" spans="1:4" ht="18">
      <c r="A108" s="47"/>
      <c r="B108" s="47"/>
      <c r="C108" s="48"/>
      <c r="D108" s="48"/>
    </row>
    <row r="109" spans="1:4" ht="18">
      <c r="A109" s="47"/>
      <c r="B109" s="47"/>
      <c r="C109" s="48"/>
      <c r="D109" s="48"/>
    </row>
    <row r="110" spans="1:4" ht="18">
      <c r="A110" s="47"/>
      <c r="B110" s="47"/>
      <c r="C110" s="48"/>
      <c r="D110" s="48"/>
    </row>
    <row r="111" spans="1:4" ht="18">
      <c r="A111" s="47"/>
      <c r="B111" s="47"/>
      <c r="C111" s="48"/>
      <c r="D111" s="48"/>
    </row>
    <row r="112" spans="1:4" ht="18">
      <c r="A112" s="47"/>
      <c r="B112" s="47"/>
      <c r="C112" s="48"/>
      <c r="D112" s="48"/>
    </row>
    <row r="113" spans="1:4" ht="18">
      <c r="A113" s="47"/>
      <c r="B113" s="47"/>
      <c r="C113" s="48"/>
      <c r="D113" s="48"/>
    </row>
    <row r="114" spans="1:4" ht="18">
      <c r="A114" s="47"/>
      <c r="B114" s="47"/>
      <c r="C114" s="48"/>
      <c r="D114" s="48"/>
    </row>
    <row r="115" spans="1:4" ht="18">
      <c r="A115" s="47"/>
      <c r="B115" s="47"/>
      <c r="C115" s="48"/>
      <c r="D115" s="48"/>
    </row>
    <row r="116" spans="1:4" ht="18">
      <c r="A116" s="47"/>
      <c r="B116" s="47"/>
      <c r="C116" s="48"/>
      <c r="D116" s="48"/>
    </row>
    <row r="117" spans="1:4" ht="18">
      <c r="A117" s="47"/>
      <c r="B117" s="47"/>
      <c r="C117" s="48"/>
      <c r="D117" s="48"/>
    </row>
    <row r="118" spans="1:4" ht="18">
      <c r="A118" s="47"/>
      <c r="B118" s="47"/>
      <c r="C118" s="48"/>
      <c r="D118" s="48"/>
    </row>
    <row r="119" spans="1:4" ht="18">
      <c r="A119" s="47"/>
      <c r="B119" s="47"/>
      <c r="C119" s="48"/>
      <c r="D119" s="48"/>
    </row>
    <row r="120" spans="1:4" ht="18">
      <c r="A120" s="47"/>
      <c r="B120" s="47"/>
      <c r="C120" s="48"/>
      <c r="D120" s="48"/>
    </row>
    <row r="121" spans="1:4" ht="18">
      <c r="A121" s="47"/>
      <c r="B121" s="47"/>
      <c r="C121" s="48"/>
      <c r="D121" s="48"/>
    </row>
    <row r="122" spans="1:4" ht="18">
      <c r="A122" s="47"/>
      <c r="B122" s="47"/>
      <c r="C122" s="48"/>
      <c r="D122" s="48"/>
    </row>
    <row r="123" spans="1:4" ht="18">
      <c r="A123" s="47"/>
      <c r="B123" s="47"/>
      <c r="C123" s="48"/>
      <c r="D123" s="48"/>
    </row>
    <row r="124" spans="1:4" ht="18">
      <c r="A124" s="47"/>
      <c r="B124" s="47"/>
      <c r="C124" s="48"/>
      <c r="D124" s="48"/>
    </row>
    <row r="125" spans="1:4" ht="18">
      <c r="A125" s="47"/>
      <c r="B125" s="47"/>
      <c r="C125" s="48"/>
      <c r="D125" s="48"/>
    </row>
    <row r="126" spans="1:4" ht="18">
      <c r="A126" s="47"/>
      <c r="B126" s="47"/>
      <c r="C126" s="48"/>
      <c r="D126" s="48"/>
    </row>
    <row r="127" spans="1:4" ht="18">
      <c r="A127" s="47"/>
      <c r="B127" s="47"/>
      <c r="C127" s="48"/>
      <c r="D127" s="48"/>
    </row>
    <row r="128" spans="1:4" ht="18">
      <c r="A128" s="47"/>
      <c r="B128" s="47"/>
      <c r="C128" s="48"/>
      <c r="D128" s="48"/>
    </row>
    <row r="129" spans="1:4" ht="18">
      <c r="A129" s="47"/>
      <c r="B129" s="47"/>
      <c r="C129" s="48"/>
      <c r="D129" s="48"/>
    </row>
    <row r="130" spans="1:4" ht="18">
      <c r="A130" s="47"/>
      <c r="B130" s="47"/>
      <c r="C130" s="48"/>
      <c r="D130" s="48"/>
    </row>
    <row r="131" spans="1:4" ht="18">
      <c r="A131" s="47"/>
      <c r="B131" s="47"/>
      <c r="C131" s="48"/>
      <c r="D131" s="48"/>
    </row>
    <row r="132" spans="1:4" ht="18">
      <c r="A132" s="47"/>
      <c r="B132" s="47"/>
      <c r="C132" s="48"/>
      <c r="D132" s="48"/>
    </row>
    <row r="133" spans="1:4" ht="18">
      <c r="A133" s="47"/>
      <c r="B133" s="47"/>
      <c r="C133" s="48"/>
      <c r="D133" s="48"/>
    </row>
    <row r="134" spans="1:4" ht="18">
      <c r="A134" s="47"/>
      <c r="B134" s="47"/>
      <c r="C134" s="48"/>
      <c r="D134" s="48"/>
    </row>
    <row r="135" spans="1:4" ht="18">
      <c r="A135" s="47"/>
      <c r="B135" s="47"/>
      <c r="C135" s="48"/>
      <c r="D135" s="48"/>
    </row>
    <row r="136" spans="1:4" ht="18">
      <c r="A136" s="47"/>
      <c r="B136" s="47"/>
      <c r="C136" s="48"/>
      <c r="D136" s="48"/>
    </row>
    <row r="137" spans="1:4" ht="18">
      <c r="A137" s="47"/>
      <c r="B137" s="47"/>
      <c r="C137" s="48"/>
      <c r="D137" s="48"/>
    </row>
    <row r="138" spans="1:4" ht="18">
      <c r="A138" s="47"/>
      <c r="B138" s="47"/>
      <c r="C138" s="48"/>
      <c r="D138" s="48"/>
    </row>
    <row r="139" spans="1:4" ht="18">
      <c r="A139" s="47"/>
      <c r="B139" s="47"/>
      <c r="C139" s="48"/>
      <c r="D139" s="48"/>
    </row>
    <row r="140" spans="1:4" ht="18">
      <c r="A140" s="47"/>
      <c r="B140" s="47"/>
      <c r="C140" s="48"/>
      <c r="D140" s="48"/>
    </row>
    <row r="141" spans="1:4" ht="18">
      <c r="A141" s="47"/>
      <c r="B141" s="47"/>
      <c r="C141" s="48"/>
      <c r="D141" s="48"/>
    </row>
    <row r="142" spans="1:4" ht="18">
      <c r="A142" s="47"/>
      <c r="B142" s="47"/>
      <c r="C142" s="48"/>
      <c r="D142" s="48"/>
    </row>
    <row r="143" spans="1:4" ht="18">
      <c r="A143" s="47"/>
      <c r="B143" s="47"/>
      <c r="C143" s="48"/>
      <c r="D143" s="48"/>
    </row>
    <row r="144" spans="1:4" ht="18">
      <c r="A144" s="47"/>
      <c r="B144" s="47"/>
      <c r="C144" s="48"/>
      <c r="D144" s="48"/>
    </row>
    <row r="145" spans="1:4" ht="18">
      <c r="A145" s="47"/>
      <c r="B145" s="47"/>
      <c r="C145" s="48"/>
      <c r="D145" s="48"/>
    </row>
    <row r="146" spans="1:4" ht="18">
      <c r="A146" s="47"/>
      <c r="B146" s="47"/>
      <c r="C146" s="48"/>
      <c r="D146" s="48"/>
    </row>
    <row r="147" spans="1:4" ht="18">
      <c r="A147" s="47"/>
      <c r="B147" s="47"/>
      <c r="C147" s="48"/>
      <c r="D147" s="48"/>
    </row>
    <row r="148" spans="1:4" ht="18">
      <c r="A148" s="47"/>
      <c r="B148" s="47"/>
      <c r="C148" s="48"/>
      <c r="D148" s="48"/>
    </row>
    <row r="149" spans="1:4" ht="18">
      <c r="A149" s="47"/>
      <c r="B149" s="47"/>
      <c r="C149" s="48"/>
      <c r="D149" s="48"/>
    </row>
    <row r="150" spans="1:4" ht="18">
      <c r="A150" s="47"/>
      <c r="B150" s="47"/>
      <c r="C150" s="48"/>
      <c r="D150" s="48"/>
    </row>
    <row r="151" spans="1:4" ht="18">
      <c r="A151" s="47"/>
      <c r="B151" s="47"/>
      <c r="C151" s="48"/>
      <c r="D151" s="48"/>
    </row>
    <row r="152" spans="1:4" ht="18">
      <c r="A152" s="47"/>
      <c r="B152" s="47"/>
      <c r="C152" s="48"/>
      <c r="D152" s="48"/>
    </row>
    <row r="153" spans="1:4" ht="18">
      <c r="A153" s="47"/>
      <c r="B153" s="47"/>
      <c r="C153" s="48"/>
      <c r="D153" s="48"/>
    </row>
    <row r="154" spans="1:4" ht="18">
      <c r="A154" s="47"/>
      <c r="B154" s="47"/>
      <c r="C154" s="48"/>
      <c r="D154" s="48"/>
    </row>
    <row r="155" spans="1:4" ht="18">
      <c r="A155" s="47"/>
      <c r="B155" s="47"/>
      <c r="C155" s="48"/>
      <c r="D155" s="48"/>
    </row>
    <row r="156" spans="1:4" ht="18">
      <c r="A156" s="47"/>
      <c r="B156" s="47"/>
      <c r="C156" s="48"/>
      <c r="D156" s="48"/>
    </row>
    <row r="157" spans="1:4" ht="18">
      <c r="A157" s="47"/>
      <c r="B157" s="47"/>
      <c r="C157" s="48"/>
      <c r="D157" s="48"/>
    </row>
    <row r="158" spans="1:4" ht="18">
      <c r="A158" s="47"/>
      <c r="B158" s="47"/>
      <c r="C158" s="48"/>
      <c r="D158" s="48"/>
    </row>
    <row r="159" spans="1:4" ht="18">
      <c r="A159" s="47"/>
      <c r="B159" s="47"/>
      <c r="C159" s="48"/>
      <c r="D159" s="48"/>
    </row>
    <row r="160" spans="1:4" ht="18">
      <c r="A160" s="47"/>
      <c r="B160" s="47"/>
      <c r="C160" s="48"/>
      <c r="D160" s="48"/>
    </row>
    <row r="161" spans="1:4" ht="18">
      <c r="A161" s="47"/>
      <c r="B161" s="47"/>
      <c r="C161" s="48"/>
      <c r="D161" s="48"/>
    </row>
    <row r="162" spans="1:4" ht="18">
      <c r="A162" s="47"/>
      <c r="B162" s="47"/>
      <c r="C162" s="48"/>
      <c r="D162" s="48"/>
    </row>
    <row r="163" spans="1:4" ht="18">
      <c r="A163" s="47"/>
      <c r="B163" s="47"/>
      <c r="C163" s="48"/>
      <c r="D163" s="48"/>
    </row>
    <row r="164" spans="1:4" ht="18">
      <c r="A164" s="47"/>
      <c r="B164" s="47"/>
      <c r="C164" s="48"/>
      <c r="D164" s="48"/>
    </row>
    <row r="165" spans="1:4" ht="18">
      <c r="A165" s="47"/>
      <c r="B165" s="47"/>
      <c r="C165" s="48"/>
      <c r="D165" s="48"/>
    </row>
    <row r="166" spans="1:4" ht="18">
      <c r="A166" s="47"/>
      <c r="B166" s="47"/>
      <c r="C166" s="48"/>
      <c r="D166" s="48"/>
    </row>
    <row r="167" spans="1:4" ht="18">
      <c r="A167" s="47"/>
      <c r="B167" s="47"/>
      <c r="C167" s="48"/>
      <c r="D167" s="48"/>
    </row>
    <row r="168" spans="1:4" ht="18">
      <c r="A168" s="47"/>
      <c r="B168" s="47"/>
      <c r="C168" s="48"/>
      <c r="D168" s="48"/>
    </row>
    <row r="169" spans="1:4" ht="18">
      <c r="A169" s="47"/>
      <c r="B169" s="47"/>
      <c r="C169" s="48"/>
      <c r="D169" s="48"/>
    </row>
    <row r="170" spans="1:4" ht="18">
      <c r="A170" s="47"/>
      <c r="B170" s="47"/>
      <c r="C170" s="48"/>
      <c r="D170" s="48"/>
    </row>
    <row r="171" spans="1:4" ht="18">
      <c r="A171" s="47"/>
      <c r="B171" s="47"/>
      <c r="C171" s="48"/>
      <c r="D171" s="48"/>
    </row>
    <row r="172" spans="1:4" ht="18">
      <c r="A172" s="47"/>
      <c r="B172" s="47"/>
      <c r="C172" s="48"/>
      <c r="D172" s="48"/>
    </row>
    <row r="173" spans="1:4" ht="18">
      <c r="A173" s="47"/>
      <c r="B173" s="47"/>
      <c r="C173" s="48"/>
      <c r="D173" s="48"/>
    </row>
    <row r="174" spans="1:4" ht="18">
      <c r="A174" s="47"/>
      <c r="B174" s="47"/>
      <c r="C174" s="48"/>
      <c r="D174" s="48"/>
    </row>
    <row r="175" spans="1:4" ht="18">
      <c r="A175" s="47"/>
      <c r="B175" s="47"/>
      <c r="C175" s="48"/>
      <c r="D175" s="48"/>
    </row>
    <row r="176" spans="1:4" ht="18">
      <c r="A176" s="47"/>
      <c r="B176" s="47"/>
      <c r="C176" s="48"/>
      <c r="D176" s="48"/>
    </row>
    <row r="177" spans="1:4" ht="18">
      <c r="A177" s="47"/>
      <c r="B177" s="47"/>
      <c r="C177" s="48"/>
      <c r="D177" s="48"/>
    </row>
    <row r="178" spans="1:4" ht="18">
      <c r="A178" s="47"/>
      <c r="B178" s="47"/>
      <c r="C178" s="48"/>
      <c r="D178" s="48"/>
    </row>
    <row r="179" spans="1:4" ht="18">
      <c r="A179" s="47"/>
      <c r="B179" s="47"/>
      <c r="C179" s="48"/>
      <c r="D179" s="48"/>
    </row>
    <row r="180" spans="1:4" ht="18">
      <c r="A180" s="47"/>
      <c r="B180" s="47"/>
      <c r="C180" s="48"/>
      <c r="D180" s="48"/>
    </row>
    <row r="181" spans="1:4" ht="18">
      <c r="A181" s="47"/>
      <c r="B181" s="47"/>
      <c r="C181" s="48"/>
      <c r="D181" s="48"/>
    </row>
    <row r="182" spans="1:4" ht="18">
      <c r="A182" s="47"/>
      <c r="B182" s="47"/>
      <c r="C182" s="48"/>
      <c r="D182" s="48"/>
    </row>
    <row r="183" spans="1:4" ht="18">
      <c r="A183" s="47"/>
      <c r="B183" s="47"/>
      <c r="C183" s="48"/>
      <c r="D183" s="48"/>
    </row>
    <row r="184" spans="1:4" ht="18">
      <c r="A184" s="47"/>
      <c r="B184" s="47"/>
      <c r="C184" s="48"/>
      <c r="D184" s="48"/>
    </row>
    <row r="185" spans="1:4" ht="18">
      <c r="A185" s="47"/>
      <c r="B185" s="47"/>
      <c r="C185" s="48"/>
      <c r="D185" s="48"/>
    </row>
    <row r="186" spans="1:4" ht="18">
      <c r="A186" s="47"/>
      <c r="B186" s="47"/>
      <c r="C186" s="48"/>
      <c r="D186" s="48"/>
    </row>
    <row r="187" spans="1:4" ht="18">
      <c r="A187" s="47"/>
      <c r="B187" s="47"/>
      <c r="C187" s="48"/>
      <c r="D187" s="48"/>
    </row>
    <row r="188" spans="1:4" ht="18">
      <c r="A188" s="47"/>
      <c r="B188" s="47"/>
      <c r="C188" s="48"/>
      <c r="D188" s="48"/>
    </row>
    <row r="189" spans="1:4" ht="18">
      <c r="A189" s="47"/>
      <c r="B189" s="47"/>
      <c r="C189" s="48"/>
      <c r="D189" s="48"/>
    </row>
    <row r="190" spans="1:4" ht="18">
      <c r="A190" s="47"/>
      <c r="B190" s="47"/>
      <c r="C190" s="48"/>
      <c r="D190" s="48"/>
    </row>
    <row r="191" spans="1:4" ht="18">
      <c r="A191" s="47"/>
      <c r="B191" s="47"/>
      <c r="C191" s="48"/>
      <c r="D191" s="48"/>
    </row>
    <row r="192" spans="1:4" ht="18">
      <c r="A192" s="47"/>
      <c r="B192" s="47"/>
      <c r="C192" s="48"/>
      <c r="D192" s="48"/>
    </row>
    <row r="193" spans="1:4" ht="18">
      <c r="A193" s="47"/>
      <c r="B193" s="47"/>
      <c r="C193" s="48"/>
      <c r="D193" s="48"/>
    </row>
    <row r="194" spans="1:4" ht="18">
      <c r="A194" s="47"/>
      <c r="B194" s="47"/>
      <c r="C194" s="48"/>
      <c r="D194" s="48"/>
    </row>
    <row r="195" spans="1:4" ht="18">
      <c r="A195" s="47"/>
      <c r="B195" s="47"/>
      <c r="C195" s="48"/>
      <c r="D195" s="48"/>
    </row>
    <row r="196" spans="1:4" ht="18">
      <c r="A196" s="47"/>
      <c r="B196" s="47"/>
      <c r="C196" s="48"/>
      <c r="D196" s="48"/>
    </row>
    <row r="197" spans="1:4" ht="18">
      <c r="A197" s="47"/>
      <c r="B197" s="47"/>
      <c r="C197" s="48"/>
      <c r="D197" s="48"/>
    </row>
    <row r="198" spans="1:4" ht="18">
      <c r="A198" s="47"/>
      <c r="B198" s="47"/>
      <c r="C198" s="48"/>
      <c r="D198" s="48"/>
    </row>
    <row r="199" spans="1:4" ht="18">
      <c r="A199" s="47"/>
      <c r="B199" s="47"/>
      <c r="C199" s="48"/>
      <c r="D199" s="48"/>
    </row>
    <row r="200" spans="1:4" ht="18">
      <c r="A200" s="47"/>
      <c r="B200" s="47"/>
      <c r="C200" s="48"/>
      <c r="D200" s="48"/>
    </row>
    <row r="201" spans="1:4" ht="18">
      <c r="A201" s="47"/>
      <c r="B201" s="47"/>
      <c r="C201" s="48"/>
      <c r="D201" s="48"/>
    </row>
    <row r="202" spans="1:4" ht="18">
      <c r="A202" s="47"/>
      <c r="B202" s="47"/>
      <c r="C202" s="48"/>
      <c r="D202" s="48"/>
    </row>
    <row r="203" spans="1:4" ht="18">
      <c r="A203" s="47"/>
      <c r="B203" s="47"/>
      <c r="C203" s="48"/>
      <c r="D203" s="48"/>
    </row>
    <row r="204" spans="1:4" ht="18">
      <c r="A204" s="47"/>
      <c r="B204" s="47"/>
      <c r="C204" s="48"/>
      <c r="D204" s="48"/>
    </row>
    <row r="205" spans="1:4" ht="18">
      <c r="A205" s="47"/>
      <c r="B205" s="47"/>
      <c r="C205" s="48"/>
      <c r="D205" s="48"/>
    </row>
    <row r="206" spans="1:4" ht="18">
      <c r="A206" s="47"/>
      <c r="B206" s="47"/>
      <c r="C206" s="48"/>
      <c r="D206" s="48"/>
    </row>
    <row r="207" spans="1:4" ht="18">
      <c r="A207" s="47"/>
      <c r="B207" s="47"/>
      <c r="C207" s="48"/>
      <c r="D207" s="48"/>
    </row>
    <row r="208" spans="1:4" ht="18">
      <c r="A208" s="47"/>
      <c r="B208" s="47"/>
      <c r="C208" s="48"/>
      <c r="D208" s="48"/>
    </row>
    <row r="209" spans="1:4" ht="18">
      <c r="A209" s="47"/>
      <c r="B209" s="47"/>
      <c r="C209" s="48"/>
      <c r="D209" s="48"/>
    </row>
    <row r="210" spans="1:4" ht="18">
      <c r="A210" s="47"/>
      <c r="B210" s="47"/>
      <c r="C210" s="48"/>
      <c r="D210" s="48"/>
    </row>
    <row r="211" spans="1:4" ht="18">
      <c r="A211" s="47"/>
      <c r="B211" s="47"/>
      <c r="C211" s="48"/>
      <c r="D211" s="48"/>
    </row>
    <row r="212" spans="1:4" ht="18">
      <c r="A212" s="47"/>
      <c r="B212" s="47"/>
      <c r="C212" s="48"/>
      <c r="D212" s="48"/>
    </row>
    <row r="213" spans="1:4" ht="18">
      <c r="A213" s="47"/>
      <c r="B213" s="47"/>
      <c r="C213" s="48"/>
      <c r="D213" s="48"/>
    </row>
    <row r="214" spans="1:4" ht="18">
      <c r="A214" s="47"/>
      <c r="B214" s="47"/>
      <c r="C214" s="48"/>
      <c r="D214" s="48"/>
    </row>
    <row r="215" spans="1:4" ht="18">
      <c r="A215" s="47"/>
      <c r="B215" s="47"/>
      <c r="C215" s="48"/>
      <c r="D215" s="48"/>
    </row>
    <row r="216" spans="1:4" ht="18">
      <c r="A216" s="47"/>
      <c r="B216" s="47"/>
      <c r="C216" s="48"/>
      <c r="D216" s="48"/>
    </row>
    <row r="217" spans="1:4" ht="18">
      <c r="A217" s="47"/>
      <c r="B217" s="47"/>
      <c r="C217" s="48"/>
      <c r="D217" s="48"/>
    </row>
    <row r="218" spans="1:4" ht="18">
      <c r="A218" s="47"/>
      <c r="B218" s="47"/>
      <c r="C218" s="48"/>
      <c r="D218" s="48"/>
    </row>
    <row r="219" spans="1:4" ht="18">
      <c r="A219" s="47"/>
      <c r="B219" s="47"/>
      <c r="C219" s="48"/>
      <c r="D219" s="48"/>
    </row>
    <row r="220" spans="1:4" ht="18">
      <c r="A220" s="47"/>
      <c r="B220" s="47"/>
      <c r="C220" s="48"/>
      <c r="D220" s="48"/>
    </row>
    <row r="221" spans="1:4" ht="18">
      <c r="A221" s="47"/>
      <c r="B221" s="47"/>
      <c r="C221" s="48"/>
      <c r="D221" s="48"/>
    </row>
    <row r="222" spans="1:4" ht="18">
      <c r="A222" s="47"/>
      <c r="B222" s="47"/>
      <c r="C222" s="48"/>
      <c r="D222" s="48"/>
    </row>
    <row r="223" spans="1:4" ht="18">
      <c r="A223" s="47"/>
      <c r="B223" s="47"/>
      <c r="C223" s="48"/>
      <c r="D223" s="48"/>
    </row>
    <row r="224" spans="1:4" ht="18">
      <c r="A224" s="47"/>
      <c r="B224" s="47"/>
      <c r="C224" s="48"/>
      <c r="D224" s="48"/>
    </row>
    <row r="225" spans="1:4" ht="18">
      <c r="A225" s="47"/>
      <c r="B225" s="47"/>
      <c r="C225" s="48"/>
      <c r="D225" s="48"/>
    </row>
    <row r="226" spans="1:4" ht="18">
      <c r="A226" s="47"/>
      <c r="B226" s="47"/>
      <c r="C226" s="48"/>
      <c r="D226" s="48"/>
    </row>
    <row r="227" spans="1:4" ht="18">
      <c r="A227" s="47"/>
      <c r="B227" s="47"/>
      <c r="C227" s="48"/>
      <c r="D227" s="48"/>
    </row>
    <row r="228" spans="1:4" ht="18">
      <c r="A228" s="47"/>
      <c r="B228" s="47"/>
      <c r="C228" s="48"/>
      <c r="D228" s="48"/>
    </row>
    <row r="229" spans="1:4" ht="18">
      <c r="A229" s="47"/>
      <c r="B229" s="47"/>
      <c r="C229" s="48"/>
      <c r="D229" s="48"/>
    </row>
    <row r="230" spans="1:4" ht="18">
      <c r="A230" s="47"/>
      <c r="B230" s="47"/>
      <c r="C230" s="48"/>
      <c r="D230" s="48"/>
    </row>
    <row r="231" spans="1:4" ht="18">
      <c r="A231" s="47"/>
      <c r="B231" s="47"/>
      <c r="C231" s="48"/>
      <c r="D231" s="48"/>
    </row>
    <row r="232" spans="1:4" ht="18">
      <c r="A232" s="47"/>
      <c r="B232" s="47"/>
      <c r="C232" s="48"/>
      <c r="D232" s="48"/>
    </row>
    <row r="233" spans="1:4" ht="18">
      <c r="A233" s="47"/>
      <c r="B233" s="47"/>
      <c r="C233" s="48"/>
      <c r="D233" s="48"/>
    </row>
    <row r="234" spans="1:4" ht="18">
      <c r="A234" s="47"/>
      <c r="B234" s="47"/>
      <c r="C234" s="48"/>
      <c r="D234" s="48"/>
    </row>
    <row r="235" spans="1:4" ht="18">
      <c r="A235" s="47"/>
      <c r="B235" s="47"/>
      <c r="C235" s="48"/>
      <c r="D235" s="48"/>
    </row>
    <row r="236" spans="1:4" ht="18">
      <c r="A236" s="47"/>
      <c r="B236" s="47"/>
      <c r="C236" s="48"/>
      <c r="D236" s="48"/>
    </row>
    <row r="237" spans="1:4" ht="18">
      <c r="A237" s="47"/>
      <c r="B237" s="47"/>
      <c r="C237" s="48"/>
      <c r="D237" s="48"/>
    </row>
    <row r="238" spans="1:4" ht="18">
      <c r="A238" s="47"/>
      <c r="B238" s="47"/>
      <c r="C238" s="48"/>
      <c r="D238" s="48"/>
    </row>
    <row r="239" spans="1:4" ht="18">
      <c r="A239" s="47"/>
      <c r="B239" s="47"/>
      <c r="C239" s="48"/>
      <c r="D239" s="48"/>
    </row>
    <row r="240" spans="1:4" ht="18">
      <c r="A240" s="47"/>
      <c r="B240" s="47"/>
      <c r="C240" s="48"/>
      <c r="D240" s="48"/>
    </row>
    <row r="241" spans="1:4" ht="18">
      <c r="A241" s="47"/>
      <c r="B241" s="47"/>
      <c r="C241" s="48"/>
      <c r="D241" s="48"/>
    </row>
    <row r="242" spans="1:4" ht="18">
      <c r="A242" s="47"/>
      <c r="B242" s="47"/>
      <c r="C242" s="48"/>
      <c r="D242" s="48"/>
    </row>
    <row r="243" spans="1:4" ht="18">
      <c r="A243" s="47"/>
      <c r="B243" s="47"/>
      <c r="C243" s="48"/>
      <c r="D243" s="48"/>
    </row>
    <row r="244" spans="1:4" ht="18">
      <c r="A244" s="47"/>
      <c r="B244" s="47"/>
      <c r="C244" s="48"/>
      <c r="D244" s="48"/>
    </row>
    <row r="245" spans="1:4" ht="18">
      <c r="A245" s="47"/>
      <c r="B245" s="47"/>
      <c r="C245" s="48"/>
      <c r="D245" s="48"/>
    </row>
    <row r="246" spans="1:4" ht="18">
      <c r="A246" s="47"/>
      <c r="B246" s="47"/>
      <c r="C246" s="48"/>
      <c r="D246" s="48"/>
    </row>
    <row r="247" spans="1:4" ht="18">
      <c r="A247" s="47"/>
      <c r="B247" s="47"/>
      <c r="C247" s="48"/>
      <c r="D247" s="48"/>
    </row>
    <row r="248" spans="1:4" ht="18">
      <c r="A248" s="47"/>
      <c r="B248" s="47"/>
      <c r="C248" s="48"/>
      <c r="D248" s="48"/>
    </row>
    <row r="249" spans="1:4" ht="18">
      <c r="A249" s="47"/>
      <c r="B249" s="47"/>
      <c r="C249" s="48"/>
      <c r="D249" s="48"/>
    </row>
    <row r="250" spans="1:4" ht="18">
      <c r="A250" s="47"/>
      <c r="B250" s="47"/>
      <c r="C250" s="48"/>
      <c r="D250" s="48"/>
    </row>
    <row r="251" spans="1:4" ht="18">
      <c r="A251" s="47"/>
      <c r="B251" s="47"/>
      <c r="C251" s="48"/>
      <c r="D251" s="48"/>
    </row>
    <row r="252" spans="1:4" ht="18">
      <c r="A252" s="47"/>
      <c r="B252" s="47"/>
      <c r="C252" s="48"/>
      <c r="D252" s="48"/>
    </row>
    <row r="253" spans="1:4" ht="18">
      <c r="A253" s="47"/>
      <c r="B253" s="47"/>
      <c r="C253" s="48"/>
      <c r="D253" s="48"/>
    </row>
    <row r="254" spans="1:4" ht="18">
      <c r="A254" s="47"/>
      <c r="B254" s="47"/>
      <c r="C254" s="48"/>
      <c r="D254" s="48"/>
    </row>
    <row r="255" spans="1:4" ht="18">
      <c r="A255" s="47"/>
      <c r="B255" s="47"/>
      <c r="C255" s="48"/>
      <c r="D255" s="48"/>
    </row>
    <row r="256" spans="1:4" ht="18">
      <c r="A256" s="47"/>
      <c r="B256" s="47"/>
      <c r="C256" s="48"/>
      <c r="D256" s="48"/>
    </row>
    <row r="257" spans="1:4" ht="18">
      <c r="A257" s="47"/>
      <c r="B257" s="47"/>
      <c r="C257" s="48"/>
      <c r="D257" s="48"/>
    </row>
    <row r="258" spans="1:4" ht="18">
      <c r="A258" s="47"/>
      <c r="B258" s="47"/>
      <c r="C258" s="48"/>
      <c r="D258" s="48"/>
    </row>
    <row r="259" spans="1:4" ht="18">
      <c r="A259" s="47"/>
      <c r="B259" s="47"/>
      <c r="C259" s="48"/>
      <c r="D259" s="48"/>
    </row>
    <row r="260" spans="1:4" ht="18">
      <c r="A260" s="47"/>
      <c r="B260" s="47"/>
      <c r="C260" s="48"/>
      <c r="D260" s="48"/>
    </row>
    <row r="261" spans="1:4" ht="18">
      <c r="A261" s="47"/>
      <c r="B261" s="47"/>
      <c r="C261" s="48"/>
      <c r="D261" s="48"/>
    </row>
    <row r="262" spans="1:4" ht="18">
      <c r="A262" s="47"/>
      <c r="B262" s="47"/>
      <c r="C262" s="48"/>
      <c r="D262" s="48"/>
    </row>
    <row r="263" spans="1:4" ht="18">
      <c r="A263" s="47"/>
      <c r="B263" s="47"/>
      <c r="C263" s="48"/>
      <c r="D263" s="48"/>
    </row>
    <row r="264" spans="1:4" ht="18">
      <c r="A264" s="47"/>
      <c r="B264" s="47"/>
      <c r="C264" s="48"/>
      <c r="D264" s="48"/>
    </row>
    <row r="265" spans="1:4" ht="18">
      <c r="A265" s="47"/>
      <c r="B265" s="47"/>
      <c r="C265" s="48"/>
      <c r="D265" s="48"/>
    </row>
    <row r="266" spans="1:4" ht="18">
      <c r="A266" s="47"/>
      <c r="B266" s="47"/>
      <c r="C266" s="48"/>
      <c r="D266" s="48"/>
    </row>
    <row r="267" spans="1:4" ht="18">
      <c r="A267" s="47"/>
      <c r="B267" s="47"/>
      <c r="C267" s="48"/>
      <c r="D267" s="48"/>
    </row>
    <row r="268" spans="1:4" ht="18">
      <c r="A268" s="47"/>
      <c r="B268" s="47"/>
      <c r="C268" s="48"/>
      <c r="D268" s="48"/>
    </row>
    <row r="269" spans="1:4" ht="18">
      <c r="A269" s="47"/>
      <c r="B269" s="47"/>
      <c r="C269" s="48"/>
      <c r="D269" s="48"/>
    </row>
    <row r="270" spans="1:4" ht="18">
      <c r="A270" s="47"/>
      <c r="B270" s="47"/>
      <c r="C270" s="48"/>
      <c r="D270" s="48"/>
    </row>
    <row r="271" spans="1:4" ht="18">
      <c r="A271" s="47"/>
      <c r="B271" s="47"/>
      <c r="C271" s="48"/>
      <c r="D271" s="48"/>
    </row>
    <row r="272" spans="1:4" ht="18">
      <c r="A272" s="47"/>
      <c r="B272" s="47"/>
      <c r="C272" s="48"/>
      <c r="D272" s="48"/>
    </row>
    <row r="273" spans="1:4" ht="18">
      <c r="A273" s="47"/>
      <c r="B273" s="47"/>
      <c r="C273" s="48"/>
      <c r="D273" s="48"/>
    </row>
    <row r="274" spans="1:4" ht="18">
      <c r="A274" s="47"/>
      <c r="B274" s="47"/>
      <c r="C274" s="48"/>
      <c r="D274" s="48"/>
    </row>
    <row r="275" spans="1:4" ht="18">
      <c r="A275" s="47"/>
      <c r="B275" s="47"/>
      <c r="C275" s="48"/>
      <c r="D275" s="48"/>
    </row>
    <row r="276" spans="1:4" ht="18">
      <c r="A276" s="47"/>
      <c r="B276" s="47"/>
      <c r="C276" s="48"/>
      <c r="D276" s="48"/>
    </row>
    <row r="277" spans="1:4" ht="18">
      <c r="A277" s="47"/>
      <c r="B277" s="47"/>
      <c r="C277" s="48"/>
      <c r="D277" s="48"/>
    </row>
    <row r="278" spans="1:4" ht="18">
      <c r="A278" s="47"/>
      <c r="B278" s="47"/>
      <c r="C278" s="48"/>
      <c r="D278" s="48"/>
    </row>
    <row r="279" spans="1:4" ht="18">
      <c r="A279" s="47"/>
      <c r="B279" s="47"/>
      <c r="C279" s="48"/>
      <c r="D279" s="48"/>
    </row>
    <row r="280" spans="1:4" ht="18">
      <c r="A280" s="47"/>
      <c r="B280" s="47"/>
      <c r="C280" s="48"/>
      <c r="D280" s="48"/>
    </row>
    <row r="281" spans="1:4" ht="18">
      <c r="A281" s="47"/>
      <c r="B281" s="47"/>
      <c r="C281" s="48"/>
      <c r="D281" s="48"/>
    </row>
    <row r="282" spans="1:4" ht="18">
      <c r="A282" s="47"/>
      <c r="B282" s="47"/>
      <c r="C282" s="48"/>
      <c r="D282" s="48"/>
    </row>
    <row r="283" spans="1:4" ht="18">
      <c r="A283" s="47"/>
      <c r="B283" s="47"/>
      <c r="C283" s="48"/>
      <c r="D283" s="48"/>
    </row>
    <row r="284" spans="1:4" ht="18">
      <c r="A284" s="47"/>
      <c r="B284" s="47"/>
      <c r="C284" s="48"/>
      <c r="D284" s="48"/>
    </row>
    <row r="285" spans="1:4" ht="18">
      <c r="A285" s="47"/>
      <c r="B285" s="47"/>
      <c r="C285" s="48"/>
      <c r="D285" s="48"/>
    </row>
    <row r="286" spans="1:4" ht="18">
      <c r="A286" s="47"/>
      <c r="B286" s="47"/>
      <c r="C286" s="48"/>
      <c r="D286" s="48"/>
    </row>
    <row r="287" spans="1:4" ht="18">
      <c r="A287" s="47"/>
      <c r="B287" s="47"/>
      <c r="C287" s="48"/>
      <c r="D287" s="48"/>
    </row>
    <row r="288" spans="1:4" ht="18">
      <c r="A288" s="47"/>
      <c r="B288" s="47"/>
      <c r="C288" s="48"/>
      <c r="D288" s="48"/>
    </row>
    <row r="289" spans="1:4" ht="18">
      <c r="A289" s="47"/>
      <c r="B289" s="47"/>
      <c r="C289" s="48"/>
      <c r="D289" s="48"/>
    </row>
    <row r="290" spans="1:4" ht="18">
      <c r="A290" s="47"/>
      <c r="B290" s="47"/>
      <c r="C290" s="48"/>
      <c r="D290" s="48"/>
    </row>
    <row r="291" spans="1:4" ht="18">
      <c r="A291" s="47"/>
      <c r="B291" s="47"/>
      <c r="C291" s="48"/>
      <c r="D291" s="48"/>
    </row>
    <row r="292" spans="1:4" ht="18">
      <c r="A292" s="47"/>
      <c r="B292" s="47"/>
      <c r="C292" s="48"/>
      <c r="D292" s="48"/>
    </row>
    <row r="293" spans="1:4" ht="18">
      <c r="A293" s="47"/>
      <c r="B293" s="47"/>
      <c r="C293" s="48"/>
      <c r="D293" s="48"/>
    </row>
    <row r="294" spans="1:4" ht="18">
      <c r="A294" s="47"/>
      <c r="B294" s="47"/>
      <c r="C294" s="48"/>
      <c r="D294" s="48"/>
    </row>
    <row r="295" spans="1:4" ht="18">
      <c r="A295" s="47"/>
      <c r="B295" s="47"/>
      <c r="C295" s="48"/>
      <c r="D295" s="48"/>
    </row>
    <row r="296" spans="1:4" ht="18">
      <c r="A296" s="47"/>
      <c r="B296" s="47"/>
      <c r="C296" s="48"/>
      <c r="D296" s="48"/>
    </row>
    <row r="297" spans="1:4" ht="18">
      <c r="A297" s="47"/>
      <c r="B297" s="47"/>
      <c r="C297" s="48"/>
      <c r="D297" s="48"/>
    </row>
    <row r="298" spans="1:4" ht="18">
      <c r="A298" s="47"/>
      <c r="B298" s="47"/>
      <c r="C298" s="48"/>
      <c r="D298" s="48"/>
    </row>
    <row r="299" spans="1:4" ht="18">
      <c r="A299" s="47"/>
      <c r="B299" s="47"/>
      <c r="C299" s="48"/>
      <c r="D299" s="48"/>
    </row>
    <row r="300" spans="1:4" ht="18">
      <c r="A300" s="47"/>
      <c r="B300" s="47"/>
      <c r="C300" s="48"/>
      <c r="D300" s="48"/>
    </row>
    <row r="301" spans="1:4" ht="18">
      <c r="A301" s="47"/>
      <c r="B301" s="47"/>
      <c r="C301" s="48"/>
      <c r="D301" s="48"/>
    </row>
    <row r="302" spans="1:4" ht="18">
      <c r="A302" s="47"/>
      <c r="B302" s="47"/>
      <c r="C302" s="48"/>
      <c r="D302" s="48"/>
    </row>
    <row r="303" spans="1:4" ht="18">
      <c r="A303" s="47"/>
      <c r="B303" s="47"/>
      <c r="C303" s="48"/>
      <c r="D303" s="48"/>
    </row>
    <row r="304" spans="1:4" ht="18">
      <c r="A304" s="47"/>
      <c r="B304" s="47"/>
      <c r="C304" s="48"/>
      <c r="D304" s="48"/>
    </row>
    <row r="305" spans="1:4" ht="18">
      <c r="A305" s="47"/>
      <c r="B305" s="47"/>
      <c r="C305" s="48"/>
      <c r="D305" s="48"/>
    </row>
    <row r="306" spans="1:4" ht="18">
      <c r="A306" s="47"/>
      <c r="B306" s="47"/>
      <c r="C306" s="48"/>
      <c r="D306" s="48"/>
    </row>
    <row r="307" spans="1:4" ht="18">
      <c r="A307" s="47"/>
      <c r="B307" s="47"/>
      <c r="C307" s="48"/>
      <c r="D307" s="48"/>
    </row>
    <row r="308" spans="1:4" ht="18">
      <c r="A308" s="47"/>
      <c r="B308" s="47"/>
      <c r="C308" s="48"/>
      <c r="D308" s="48"/>
    </row>
    <row r="309" spans="1:4" ht="18">
      <c r="A309" s="47"/>
      <c r="B309" s="47"/>
      <c r="C309" s="48"/>
      <c r="D309" s="48"/>
    </row>
    <row r="310" spans="1:4" ht="18">
      <c r="A310" s="47"/>
      <c r="B310" s="47"/>
      <c r="C310" s="48"/>
      <c r="D310" s="48"/>
    </row>
    <row r="311" spans="1:4" ht="18">
      <c r="A311" s="47"/>
      <c r="B311" s="47"/>
      <c r="C311" s="48"/>
      <c r="D311" s="48"/>
    </row>
    <row r="312" spans="1:4" ht="18">
      <c r="A312" s="47"/>
      <c r="B312" s="47"/>
      <c r="C312" s="48"/>
      <c r="D312" s="48"/>
    </row>
    <row r="313" spans="1:4" ht="18">
      <c r="A313" s="47"/>
      <c r="B313" s="47"/>
      <c r="C313" s="48"/>
      <c r="D313" s="48"/>
    </row>
    <row r="314" spans="1:4" ht="18">
      <c r="A314" s="47"/>
      <c r="B314" s="47"/>
      <c r="C314" s="48"/>
      <c r="D314" s="48"/>
    </row>
    <row r="315" spans="1:4" ht="18">
      <c r="A315" s="47"/>
      <c r="B315" s="47"/>
      <c r="C315" s="48"/>
      <c r="D315" s="48"/>
    </row>
    <row r="316" spans="1:4" ht="18">
      <c r="A316" s="47"/>
      <c r="B316" s="47"/>
      <c r="C316" s="48"/>
      <c r="D316" s="48"/>
    </row>
    <row r="317" spans="1:4" ht="18">
      <c r="A317" s="47"/>
      <c r="B317" s="47"/>
      <c r="C317" s="48"/>
      <c r="D317" s="48"/>
    </row>
    <row r="318" spans="1:4" ht="18">
      <c r="A318" s="47"/>
      <c r="B318" s="47"/>
      <c r="C318" s="48"/>
      <c r="D318" s="48"/>
    </row>
    <row r="319" spans="1:4" ht="18">
      <c r="A319" s="47"/>
      <c r="B319" s="47"/>
      <c r="C319" s="48"/>
      <c r="D319" s="48"/>
    </row>
    <row r="320" spans="1:4" ht="18">
      <c r="A320" s="47"/>
      <c r="B320" s="47"/>
      <c r="C320" s="48"/>
      <c r="D320" s="48"/>
    </row>
    <row r="321" spans="1:4" ht="18">
      <c r="A321" s="47"/>
      <c r="B321" s="47"/>
      <c r="C321" s="48"/>
      <c r="D321" s="48"/>
    </row>
    <row r="322" spans="1:4" ht="18">
      <c r="A322" s="47"/>
      <c r="B322" s="47"/>
      <c r="C322" s="48"/>
      <c r="D322" s="48"/>
    </row>
    <row r="323" spans="1:4" ht="18">
      <c r="A323" s="47"/>
      <c r="B323" s="47"/>
      <c r="C323" s="48"/>
      <c r="D323" s="48"/>
    </row>
    <row r="324" spans="1:4" ht="18">
      <c r="A324" s="47"/>
      <c r="B324" s="47"/>
      <c r="C324" s="48"/>
      <c r="D324" s="48"/>
    </row>
    <row r="325" spans="1:4" ht="18">
      <c r="A325" s="47"/>
      <c r="B325" s="47"/>
      <c r="C325" s="48"/>
      <c r="D325" s="48"/>
    </row>
    <row r="326" spans="1:4" ht="18">
      <c r="A326" s="47"/>
      <c r="B326" s="47"/>
      <c r="C326" s="48"/>
      <c r="D326" s="48"/>
    </row>
    <row r="327" spans="1:4" ht="18">
      <c r="A327" s="47"/>
      <c r="B327" s="47"/>
      <c r="C327" s="48"/>
      <c r="D327" s="48"/>
    </row>
    <row r="328" spans="1:4" ht="18">
      <c r="A328" s="47"/>
      <c r="B328" s="47"/>
      <c r="C328" s="48"/>
      <c r="D328" s="48"/>
    </row>
    <row r="329" spans="1:4" ht="18">
      <c r="A329" s="47"/>
      <c r="B329" s="47"/>
      <c r="C329" s="48"/>
      <c r="D329" s="48"/>
    </row>
    <row r="330" spans="1:4" ht="18">
      <c r="A330" s="47"/>
      <c r="B330" s="47"/>
      <c r="C330" s="48"/>
      <c r="D330" s="48"/>
    </row>
    <row r="331" spans="1:4" ht="18">
      <c r="A331" s="47"/>
      <c r="B331" s="47"/>
      <c r="C331" s="48"/>
      <c r="D331" s="48"/>
    </row>
    <row r="332" spans="1:4" ht="18">
      <c r="A332" s="47"/>
      <c r="B332" s="47"/>
      <c r="C332" s="48"/>
      <c r="D332" s="48"/>
    </row>
    <row r="333" spans="1:4" ht="18">
      <c r="A333" s="47"/>
      <c r="B333" s="47"/>
      <c r="C333" s="48"/>
      <c r="D333" s="48"/>
    </row>
    <row r="334" spans="1:4" ht="18">
      <c r="A334" s="47"/>
      <c r="B334" s="47"/>
      <c r="C334" s="48"/>
      <c r="D334" s="48"/>
    </row>
    <row r="335" spans="1:4" ht="18">
      <c r="A335" s="47"/>
      <c r="B335" s="47"/>
      <c r="C335" s="48"/>
      <c r="D335" s="48"/>
    </row>
    <row r="336" spans="1:4" ht="18">
      <c r="A336" s="47"/>
      <c r="B336" s="47"/>
      <c r="C336" s="48"/>
      <c r="D336" s="48"/>
    </row>
    <row r="337" spans="1:4" ht="18">
      <c r="A337" s="47"/>
      <c r="B337" s="47"/>
      <c r="C337" s="48"/>
      <c r="D337" s="48"/>
    </row>
    <row r="338" spans="1:4" ht="18">
      <c r="A338" s="47"/>
      <c r="B338" s="47"/>
      <c r="C338" s="48"/>
      <c r="D338" s="48"/>
    </row>
    <row r="339" spans="1:4" ht="18">
      <c r="A339" s="47"/>
      <c r="B339" s="47"/>
      <c r="C339" s="48"/>
      <c r="D339" s="48"/>
    </row>
    <row r="340" spans="1:4" ht="18">
      <c r="A340" s="47"/>
      <c r="B340" s="47"/>
      <c r="C340" s="48"/>
      <c r="D340" s="48"/>
    </row>
    <row r="341" spans="1:4" ht="18">
      <c r="A341" s="47"/>
      <c r="B341" s="47"/>
      <c r="C341" s="48"/>
      <c r="D341" s="48"/>
    </row>
    <row r="342" spans="1:4" ht="18">
      <c r="A342" s="47"/>
      <c r="B342" s="47"/>
      <c r="C342" s="48"/>
      <c r="D342" s="48"/>
    </row>
    <row r="343" spans="1:4" ht="18">
      <c r="A343" s="47"/>
      <c r="B343" s="47"/>
      <c r="C343" s="48"/>
      <c r="D343" s="48"/>
    </row>
    <row r="344" spans="1:4" ht="18">
      <c r="A344" s="47"/>
      <c r="B344" s="47"/>
      <c r="C344" s="48"/>
      <c r="D344" s="48"/>
    </row>
    <row r="345" spans="1:4" ht="18">
      <c r="A345" s="47"/>
      <c r="B345" s="47"/>
      <c r="C345" s="48"/>
      <c r="D345" s="48"/>
    </row>
    <row r="346" spans="1:4" ht="18">
      <c r="A346" s="47"/>
      <c r="B346" s="47"/>
      <c r="C346" s="48"/>
      <c r="D346" s="48"/>
    </row>
    <row r="347" spans="1:4" ht="18">
      <c r="A347" s="47"/>
      <c r="B347" s="47"/>
      <c r="C347" s="48"/>
      <c r="D347" s="48"/>
    </row>
    <row r="348" spans="1:4" ht="18">
      <c r="A348" s="47"/>
      <c r="B348" s="47"/>
      <c r="C348" s="48"/>
      <c r="D348" s="48"/>
    </row>
    <row r="349" spans="1:4" ht="18">
      <c r="A349" s="47"/>
      <c r="B349" s="47"/>
      <c r="C349" s="48"/>
      <c r="D349" s="48"/>
    </row>
    <row r="350" spans="1:4" ht="18">
      <c r="A350" s="47"/>
      <c r="B350" s="47"/>
      <c r="C350" s="48"/>
      <c r="D350" s="48"/>
    </row>
    <row r="351" spans="1:4" ht="18">
      <c r="A351" s="47"/>
      <c r="B351" s="47"/>
      <c r="C351" s="48"/>
      <c r="D351" s="48"/>
    </row>
    <row r="352" spans="1:4" ht="18">
      <c r="A352" s="47"/>
      <c r="B352" s="47"/>
      <c r="C352" s="48"/>
      <c r="D352" s="48"/>
    </row>
    <row r="353" spans="1:4" ht="18">
      <c r="A353" s="47"/>
      <c r="B353" s="47"/>
      <c r="C353" s="48"/>
      <c r="D353" s="48"/>
    </row>
    <row r="354" spans="1:4" ht="18">
      <c r="A354" s="47"/>
      <c r="B354" s="47"/>
      <c r="C354" s="48"/>
      <c r="D354" s="48"/>
    </row>
    <row r="355" spans="1:4" ht="18">
      <c r="A355" s="47"/>
      <c r="B355" s="47"/>
      <c r="C355" s="48"/>
      <c r="D355" s="48"/>
    </row>
    <row r="356" spans="1:4" ht="18">
      <c r="A356" s="47"/>
      <c r="B356" s="47"/>
      <c r="C356" s="48"/>
      <c r="D356" s="48"/>
    </row>
    <row r="357" spans="1:4" ht="18">
      <c r="A357" s="47"/>
      <c r="B357" s="47"/>
      <c r="C357" s="48"/>
      <c r="D357" s="48"/>
    </row>
    <row r="358" spans="1:4" ht="18">
      <c r="A358" s="47"/>
      <c r="B358" s="47"/>
      <c r="C358" s="48"/>
      <c r="D358" s="48"/>
    </row>
    <row r="359" spans="1:4" ht="18">
      <c r="A359" s="47"/>
      <c r="B359" s="47"/>
      <c r="C359" s="48"/>
      <c r="D359" s="48"/>
    </row>
    <row r="360" spans="1:4" ht="18">
      <c r="A360" s="47"/>
      <c r="B360" s="47"/>
      <c r="C360" s="48"/>
      <c r="D360" s="48"/>
    </row>
    <row r="361" spans="1:4" ht="18">
      <c r="A361" s="47"/>
      <c r="B361" s="47"/>
      <c r="C361" s="48"/>
      <c r="D361" s="48"/>
    </row>
    <row r="362" spans="1:4" ht="18">
      <c r="A362" s="47"/>
      <c r="B362" s="47"/>
      <c r="C362" s="48"/>
      <c r="D362" s="48"/>
    </row>
    <row r="363" spans="1:4" ht="18">
      <c r="A363" s="47"/>
      <c r="B363" s="47"/>
      <c r="C363" s="48"/>
      <c r="D363" s="48"/>
    </row>
    <row r="364" spans="1:4" ht="18">
      <c r="A364" s="47"/>
      <c r="B364" s="47"/>
      <c r="C364" s="48"/>
      <c r="D364" s="48"/>
    </row>
    <row r="365" spans="1:4" ht="18">
      <c r="A365" s="47"/>
      <c r="B365" s="47"/>
      <c r="C365" s="48"/>
      <c r="D365" s="48"/>
    </row>
    <row r="366" spans="1:4" ht="18">
      <c r="A366" s="47"/>
      <c r="B366" s="47"/>
      <c r="C366" s="48"/>
      <c r="D366" s="48"/>
    </row>
    <row r="367" spans="1:4" ht="18">
      <c r="A367" s="47"/>
      <c r="B367" s="47"/>
      <c r="C367" s="48"/>
      <c r="D367" s="48"/>
    </row>
    <row r="368" spans="1:4" ht="18">
      <c r="A368" s="47"/>
      <c r="B368" s="47"/>
      <c r="C368" s="48"/>
      <c r="D368" s="48"/>
    </row>
    <row r="369" spans="1:4" ht="18">
      <c r="A369" s="47"/>
      <c r="B369" s="47"/>
      <c r="C369" s="48"/>
      <c r="D369" s="48"/>
    </row>
    <row r="370" spans="1:4" ht="18">
      <c r="A370" s="47"/>
      <c r="B370" s="47"/>
      <c r="C370" s="48"/>
      <c r="D370" s="48"/>
    </row>
    <row r="371" spans="1:4" ht="18">
      <c r="A371" s="47"/>
      <c r="B371" s="47"/>
      <c r="C371" s="48"/>
      <c r="D371" s="48"/>
    </row>
    <row r="372" spans="1:4" ht="18">
      <c r="A372" s="47"/>
      <c r="B372" s="47"/>
      <c r="C372" s="48"/>
      <c r="D372" s="48"/>
    </row>
    <row r="373" spans="1:4" ht="18">
      <c r="A373" s="47"/>
      <c r="B373" s="47"/>
      <c r="C373" s="48"/>
      <c r="D373" s="48"/>
    </row>
    <row r="374" spans="1:4" ht="18">
      <c r="A374" s="47"/>
      <c r="B374" s="47"/>
      <c r="C374" s="48"/>
      <c r="D374" s="48"/>
    </row>
    <row r="375" spans="1:4" ht="18">
      <c r="A375" s="47"/>
      <c r="B375" s="47"/>
      <c r="C375" s="48"/>
      <c r="D375" s="48"/>
    </row>
    <row r="376" spans="1:4" ht="18">
      <c r="A376" s="47"/>
      <c r="B376" s="47"/>
      <c r="C376" s="48"/>
      <c r="D376" s="48"/>
    </row>
    <row r="377" spans="1:4" ht="18">
      <c r="A377" s="47"/>
      <c r="B377" s="47"/>
      <c r="C377" s="48"/>
      <c r="D377" s="48"/>
    </row>
    <row r="378" spans="1:4" ht="18">
      <c r="A378" s="47"/>
      <c r="B378" s="47"/>
      <c r="C378" s="48"/>
      <c r="D378" s="48"/>
    </row>
    <row r="379" spans="1:4" ht="18">
      <c r="A379" s="47"/>
      <c r="B379" s="47"/>
      <c r="C379" s="48"/>
      <c r="D379" s="48"/>
    </row>
    <row r="380" spans="1:4" ht="18">
      <c r="A380" s="47"/>
      <c r="B380" s="47"/>
      <c r="C380" s="48"/>
      <c r="D380" s="48"/>
    </row>
    <row r="381" spans="1:4" ht="18">
      <c r="A381" s="47"/>
      <c r="B381" s="47"/>
      <c r="C381" s="48"/>
      <c r="D381" s="48"/>
    </row>
    <row r="382" spans="1:4" ht="18">
      <c r="A382" s="47"/>
      <c r="B382" s="47"/>
      <c r="C382" s="48"/>
      <c r="D382" s="48"/>
    </row>
    <row r="383" spans="1:4" ht="18">
      <c r="A383" s="47"/>
      <c r="B383" s="47"/>
      <c r="C383" s="48"/>
      <c r="D383" s="48"/>
    </row>
    <row r="384" spans="1:4" ht="18">
      <c r="A384" s="47"/>
      <c r="B384" s="47"/>
      <c r="C384" s="48"/>
      <c r="D384" s="48"/>
    </row>
    <row r="385" spans="1:4" ht="18">
      <c r="A385" s="47"/>
      <c r="B385" s="47"/>
      <c r="C385" s="48"/>
      <c r="D385" s="48"/>
    </row>
    <row r="386" spans="1:4" ht="18">
      <c r="A386" s="47"/>
      <c r="B386" s="47"/>
      <c r="C386" s="48"/>
      <c r="D386" s="48"/>
    </row>
    <row r="387" spans="1:4" ht="18">
      <c r="A387" s="47"/>
      <c r="B387" s="47"/>
      <c r="C387" s="48"/>
      <c r="D387" s="48"/>
    </row>
    <row r="388" spans="1:4" ht="18">
      <c r="A388" s="47"/>
      <c r="B388" s="47"/>
      <c r="C388" s="48"/>
      <c r="D388" s="48"/>
    </row>
    <row r="389" spans="1:4" ht="18">
      <c r="A389" s="47"/>
      <c r="B389" s="47"/>
      <c r="C389" s="48"/>
      <c r="D389" s="48"/>
    </row>
    <row r="390" spans="1:4" ht="18">
      <c r="A390" s="47"/>
      <c r="B390" s="47"/>
      <c r="C390" s="48"/>
      <c r="D390" s="48"/>
    </row>
    <row r="391" spans="1:4" ht="18">
      <c r="A391" s="47"/>
      <c r="B391" s="47"/>
      <c r="C391" s="48"/>
      <c r="D391" s="48"/>
    </row>
    <row r="392" spans="1:4" ht="18">
      <c r="A392" s="47"/>
      <c r="B392" s="47"/>
      <c r="C392" s="48"/>
      <c r="D392" s="48"/>
    </row>
    <row r="393" spans="1:4" ht="18">
      <c r="A393" s="47"/>
      <c r="B393" s="47"/>
      <c r="C393" s="48"/>
      <c r="D393" s="48"/>
    </row>
    <row r="394" spans="1:4" ht="18">
      <c r="A394" s="47"/>
      <c r="B394" s="47"/>
      <c r="C394" s="48"/>
      <c r="D394" s="48"/>
    </row>
    <row r="395" spans="1:4" ht="18">
      <c r="A395" s="47"/>
      <c r="B395" s="47"/>
      <c r="C395" s="48"/>
      <c r="D395" s="48"/>
    </row>
    <row r="396" spans="1:4" ht="18">
      <c r="A396" s="47"/>
      <c r="B396" s="47"/>
      <c r="C396" s="48"/>
      <c r="D396" s="48"/>
    </row>
    <row r="397" spans="1:4" ht="18">
      <c r="A397" s="47"/>
      <c r="B397" s="47"/>
      <c r="C397" s="48"/>
      <c r="D397" s="48"/>
    </row>
    <row r="398" spans="1:4" ht="18">
      <c r="A398" s="47"/>
      <c r="B398" s="47"/>
      <c r="C398" s="48"/>
      <c r="D398" s="48"/>
    </row>
    <row r="399" spans="1:4" ht="18">
      <c r="A399" s="47"/>
      <c r="B399" s="47"/>
      <c r="C399" s="48"/>
      <c r="D399" s="48"/>
    </row>
    <row r="400" spans="1:4" ht="18">
      <c r="A400" s="47"/>
      <c r="B400" s="47"/>
      <c r="C400" s="48"/>
      <c r="D400" s="48"/>
    </row>
    <row r="401" spans="1:4" ht="18">
      <c r="A401" s="47"/>
      <c r="B401" s="47"/>
      <c r="C401" s="48"/>
      <c r="D401" s="48"/>
    </row>
    <row r="402" spans="1:4" ht="18">
      <c r="A402" s="47"/>
      <c r="B402" s="47"/>
      <c r="C402" s="48"/>
      <c r="D402" s="48"/>
    </row>
    <row r="403" spans="1:4" ht="18">
      <c r="A403" s="47"/>
      <c r="B403" s="47"/>
      <c r="C403" s="48"/>
      <c r="D403" s="48"/>
    </row>
    <row r="404" spans="1:4" ht="18">
      <c r="A404" s="47"/>
      <c r="B404" s="47"/>
      <c r="C404" s="48"/>
      <c r="D404" s="48"/>
    </row>
    <row r="405" spans="1:4" ht="18">
      <c r="A405" s="47"/>
      <c r="B405" s="47"/>
      <c r="C405" s="48"/>
      <c r="D405" s="48"/>
    </row>
    <row r="406" spans="1:4" ht="18">
      <c r="A406" s="47"/>
      <c r="B406" s="47"/>
      <c r="C406" s="48"/>
      <c r="D406" s="48"/>
    </row>
    <row r="407" spans="1:4" ht="18">
      <c r="A407" s="47"/>
      <c r="B407" s="47"/>
      <c r="C407" s="48"/>
      <c r="D407" s="48"/>
    </row>
    <row r="408" spans="1:4" ht="18">
      <c r="A408" s="47"/>
      <c r="B408" s="47"/>
      <c r="C408" s="48"/>
      <c r="D408" s="48"/>
    </row>
    <row r="409" spans="1:4" ht="18">
      <c r="A409" s="47"/>
      <c r="B409" s="47"/>
      <c r="C409" s="48"/>
      <c r="D409" s="48"/>
    </row>
    <row r="410" spans="1:4" ht="18">
      <c r="A410" s="47"/>
      <c r="B410" s="47"/>
      <c r="C410" s="48"/>
      <c r="D410" s="48"/>
    </row>
    <row r="411" spans="1:4" ht="18">
      <c r="A411" s="47"/>
      <c r="B411" s="47"/>
      <c r="C411" s="48"/>
      <c r="D411" s="48"/>
    </row>
    <row r="412" spans="1:4" ht="18">
      <c r="A412" s="47"/>
      <c r="B412" s="47"/>
      <c r="C412" s="48"/>
      <c r="D412" s="48"/>
    </row>
    <row r="413" spans="1:4" ht="18">
      <c r="A413" s="47"/>
      <c r="B413" s="47"/>
      <c r="C413" s="48"/>
      <c r="D413" s="48"/>
    </row>
    <row r="414" spans="1:4" ht="18">
      <c r="A414" s="47"/>
      <c r="B414" s="47"/>
      <c r="C414" s="48"/>
      <c r="D414" s="48"/>
    </row>
    <row r="415" spans="1:4" ht="18">
      <c r="A415" s="47"/>
      <c r="B415" s="47"/>
      <c r="C415" s="48"/>
      <c r="D415" s="48"/>
    </row>
    <row r="416" spans="1:4" ht="18">
      <c r="A416" s="47"/>
      <c r="B416" s="47"/>
      <c r="C416" s="48"/>
      <c r="D416" s="48"/>
    </row>
    <row r="417" spans="1:4" ht="18">
      <c r="A417" s="47"/>
      <c r="B417" s="47"/>
      <c r="C417" s="48"/>
      <c r="D417" s="48"/>
    </row>
    <row r="418" spans="1:4" ht="18">
      <c r="A418" s="47"/>
      <c r="B418" s="47"/>
      <c r="C418" s="48"/>
      <c r="D418" s="48"/>
    </row>
    <row r="419" spans="1:4" ht="18">
      <c r="A419" s="47"/>
      <c r="B419" s="47"/>
      <c r="C419" s="48"/>
      <c r="D419" s="48"/>
    </row>
    <row r="420" spans="1:4" ht="18">
      <c r="A420" s="47"/>
      <c r="B420" s="47"/>
      <c r="C420" s="48"/>
      <c r="D420" s="48"/>
    </row>
    <row r="421" spans="1:4" ht="18">
      <c r="A421" s="47"/>
      <c r="B421" s="47"/>
      <c r="C421" s="48"/>
      <c r="D421" s="48"/>
    </row>
    <row r="422" spans="1:4" ht="18">
      <c r="A422" s="47"/>
      <c r="B422" s="47"/>
      <c r="C422" s="48"/>
      <c r="D422" s="48"/>
    </row>
    <row r="423" spans="1:4" ht="18">
      <c r="A423" s="47"/>
      <c r="B423" s="47"/>
      <c r="C423" s="48"/>
      <c r="D423" s="48"/>
    </row>
    <row r="424" spans="1:4" ht="18">
      <c r="A424" s="47"/>
      <c r="B424" s="47"/>
      <c r="C424" s="48"/>
      <c r="D424" s="48"/>
    </row>
    <row r="425" spans="1:4" ht="18">
      <c r="A425" s="47"/>
      <c r="B425" s="47"/>
      <c r="C425" s="48"/>
      <c r="D425" s="48"/>
    </row>
    <row r="426" spans="1:4" ht="18">
      <c r="A426" s="47"/>
      <c r="B426" s="47"/>
      <c r="C426" s="48"/>
      <c r="D426" s="48"/>
    </row>
    <row r="427" spans="1:4" ht="18">
      <c r="A427" s="47"/>
      <c r="B427" s="47"/>
      <c r="C427" s="48"/>
      <c r="D427" s="48"/>
    </row>
    <row r="428" spans="1:4" ht="18">
      <c r="A428" s="47"/>
      <c r="B428" s="47"/>
      <c r="C428" s="48"/>
      <c r="D428" s="48"/>
    </row>
    <row r="429" spans="1:4" ht="18">
      <c r="A429" s="47"/>
      <c r="B429" s="47"/>
      <c r="C429" s="48"/>
      <c r="D429" s="48"/>
    </row>
    <row r="430" spans="1:4" ht="18">
      <c r="A430" s="47"/>
      <c r="B430" s="47"/>
      <c r="C430" s="48"/>
      <c r="D430" s="48"/>
    </row>
    <row r="431" spans="1:4" ht="18">
      <c r="A431" s="47"/>
      <c r="B431" s="47"/>
      <c r="C431" s="48"/>
      <c r="D431" s="48"/>
    </row>
    <row r="432" spans="1:4" ht="18">
      <c r="A432" s="47"/>
      <c r="B432" s="47"/>
      <c r="C432" s="48"/>
      <c r="D432" s="48"/>
    </row>
    <row r="433" spans="1:4" ht="18">
      <c r="A433" s="47"/>
      <c r="B433" s="47"/>
      <c r="C433" s="48"/>
      <c r="D433" s="48"/>
    </row>
    <row r="434" spans="1:4" ht="18">
      <c r="A434" s="47"/>
      <c r="B434" s="47"/>
      <c r="C434" s="48"/>
      <c r="D434" s="48"/>
    </row>
    <row r="435" spans="1:4" ht="18">
      <c r="A435" s="47"/>
      <c r="B435" s="47"/>
      <c r="C435" s="48"/>
      <c r="D435" s="48"/>
    </row>
    <row r="436" spans="1:4" ht="18">
      <c r="A436" s="47"/>
      <c r="B436" s="47"/>
      <c r="C436" s="48"/>
      <c r="D436" s="48"/>
    </row>
    <row r="437" spans="1:4" ht="18">
      <c r="A437" s="47"/>
      <c r="B437" s="47"/>
      <c r="C437" s="48"/>
      <c r="D437" s="48"/>
    </row>
    <row r="438" spans="1:4" ht="18">
      <c r="A438" s="47"/>
      <c r="B438" s="47"/>
      <c r="C438" s="48"/>
      <c r="D438" s="48"/>
    </row>
    <row r="439" spans="1:4" ht="18">
      <c r="A439" s="47"/>
      <c r="B439" s="47"/>
      <c r="C439" s="48"/>
      <c r="D439" s="48"/>
    </row>
    <row r="440" spans="1:4" ht="18">
      <c r="A440" s="47"/>
      <c r="B440" s="47"/>
      <c r="C440" s="48"/>
      <c r="D440" s="48"/>
    </row>
    <row r="441" spans="1:4" ht="18">
      <c r="A441" s="47"/>
      <c r="B441" s="47"/>
      <c r="C441" s="48"/>
      <c r="D441" s="48"/>
    </row>
    <row r="442" spans="1:4" ht="18">
      <c r="A442" s="47"/>
      <c r="B442" s="47"/>
      <c r="C442" s="48"/>
      <c r="D442" s="48"/>
    </row>
    <row r="443" spans="1:4" ht="18">
      <c r="A443" s="47"/>
      <c r="B443" s="47"/>
      <c r="C443" s="48"/>
      <c r="D443" s="48"/>
    </row>
    <row r="444" spans="1:4" ht="18">
      <c r="A444" s="47"/>
      <c r="B444" s="47"/>
      <c r="C444" s="48"/>
      <c r="D444" s="48"/>
    </row>
    <row r="445" spans="1:4" ht="18">
      <c r="A445" s="47"/>
      <c r="B445" s="47"/>
      <c r="C445" s="48"/>
      <c r="D445" s="48"/>
    </row>
    <row r="446" spans="1:4" ht="18">
      <c r="A446" s="47"/>
      <c r="B446" s="47"/>
      <c r="C446" s="48"/>
      <c r="D446" s="48"/>
    </row>
    <row r="447" spans="1:4" ht="18">
      <c r="A447" s="47"/>
      <c r="B447" s="47"/>
      <c r="C447" s="48"/>
      <c r="D447" s="48"/>
    </row>
    <row r="448" spans="1:4" ht="18">
      <c r="A448" s="47"/>
      <c r="B448" s="47"/>
      <c r="C448" s="48"/>
      <c r="D448" s="48"/>
    </row>
    <row r="449" spans="1:4" ht="18">
      <c r="A449" s="47"/>
      <c r="B449" s="47"/>
      <c r="C449" s="48"/>
      <c r="D449" s="48"/>
    </row>
    <row r="450" spans="1:4" ht="18">
      <c r="A450" s="47"/>
      <c r="B450" s="47"/>
      <c r="C450" s="48"/>
      <c r="D450" s="48"/>
    </row>
    <row r="451" spans="1:4" ht="18">
      <c r="A451" s="47"/>
      <c r="B451" s="47"/>
      <c r="C451" s="48"/>
      <c r="D451" s="48"/>
    </row>
    <row r="452" spans="1:4" ht="18">
      <c r="A452" s="47"/>
      <c r="B452" s="47"/>
      <c r="C452" s="48"/>
      <c r="D452" s="48"/>
    </row>
    <row r="453" spans="1:4" ht="18">
      <c r="A453" s="47"/>
      <c r="B453" s="47"/>
      <c r="C453" s="48"/>
      <c r="D453" s="48"/>
    </row>
    <row r="454" spans="1:4" ht="18">
      <c r="A454" s="47"/>
      <c r="B454" s="47"/>
      <c r="C454" s="48"/>
      <c r="D454" s="48"/>
    </row>
    <row r="455" spans="1:4" ht="18">
      <c r="A455" s="47"/>
      <c r="B455" s="47"/>
      <c r="C455" s="48"/>
      <c r="D455" s="48"/>
    </row>
    <row r="456" spans="1:4" ht="18">
      <c r="A456" s="47"/>
      <c r="B456" s="47"/>
      <c r="C456" s="48"/>
      <c r="D456" s="48"/>
    </row>
    <row r="457" spans="1:4" ht="18">
      <c r="A457" s="47"/>
      <c r="B457" s="47"/>
      <c r="C457" s="48"/>
      <c r="D457" s="48"/>
    </row>
    <row r="458" spans="1:4" ht="18">
      <c r="A458" s="47"/>
      <c r="B458" s="47"/>
      <c r="C458" s="48"/>
      <c r="D458" s="48"/>
    </row>
    <row r="459" spans="1:4" ht="18">
      <c r="A459" s="47"/>
      <c r="B459" s="47"/>
      <c r="C459" s="48"/>
      <c r="D459" s="48"/>
    </row>
    <row r="460" spans="1:4" ht="18">
      <c r="A460" s="47"/>
      <c r="B460" s="47"/>
      <c r="C460" s="48"/>
      <c r="D460" s="48"/>
    </row>
    <row r="461" spans="1:4" ht="18">
      <c r="A461" s="47"/>
      <c r="B461" s="47"/>
      <c r="C461" s="48"/>
      <c r="D461" s="48"/>
    </row>
    <row r="462" spans="1:4" ht="18">
      <c r="A462" s="47"/>
      <c r="B462" s="47"/>
      <c r="C462" s="48"/>
      <c r="D462" s="48"/>
    </row>
    <row r="463" spans="1:4" ht="18">
      <c r="A463" s="47"/>
      <c r="B463" s="47"/>
      <c r="C463" s="48"/>
      <c r="D463" s="48"/>
    </row>
    <row r="464" spans="1:4" ht="18">
      <c r="A464" s="47"/>
      <c r="B464" s="47"/>
      <c r="C464" s="48"/>
      <c r="D464" s="48"/>
    </row>
    <row r="465" spans="1:4" ht="18">
      <c r="A465" s="47"/>
      <c r="B465" s="47"/>
      <c r="C465" s="48"/>
      <c r="D465" s="48"/>
    </row>
    <row r="466" spans="1:4" ht="18">
      <c r="A466" s="47"/>
      <c r="B466" s="47"/>
      <c r="C466" s="48"/>
      <c r="D466" s="48"/>
    </row>
    <row r="467" spans="1:4" ht="18">
      <c r="A467" s="47"/>
      <c r="B467" s="47"/>
      <c r="C467" s="48"/>
      <c r="D467" s="48"/>
    </row>
    <row r="468" spans="1:4" ht="18">
      <c r="A468" s="47"/>
      <c r="B468" s="47"/>
      <c r="C468" s="48"/>
      <c r="D468" s="48"/>
    </row>
    <row r="469" spans="1:4" ht="18">
      <c r="A469" s="47"/>
      <c r="B469" s="47"/>
      <c r="C469" s="48"/>
      <c r="D469" s="48"/>
    </row>
    <row r="470" spans="1:4" ht="18">
      <c r="A470" s="47"/>
      <c r="B470" s="47"/>
      <c r="C470" s="48"/>
      <c r="D470" s="48"/>
    </row>
    <row r="471" spans="1:4" ht="18">
      <c r="A471" s="47"/>
      <c r="B471" s="47"/>
      <c r="C471" s="48"/>
      <c r="D471" s="48"/>
    </row>
    <row r="472" spans="1:4" ht="18">
      <c r="A472" s="47"/>
      <c r="B472" s="47"/>
      <c r="C472" s="48"/>
      <c r="D472" s="48"/>
    </row>
    <row r="473" spans="1:4" ht="18">
      <c r="A473" s="47"/>
      <c r="B473" s="47"/>
      <c r="C473" s="48"/>
      <c r="D473" s="48"/>
    </row>
    <row r="474" spans="1:4" ht="18">
      <c r="A474" s="47"/>
      <c r="B474" s="47"/>
      <c r="C474" s="48"/>
      <c r="D474" s="48"/>
    </row>
    <row r="475" spans="1:4" ht="18">
      <c r="A475" s="47"/>
      <c r="B475" s="47"/>
      <c r="C475" s="48"/>
      <c r="D475" s="48"/>
    </row>
    <row r="476" spans="1:4" ht="18">
      <c r="A476" s="47"/>
      <c r="B476" s="47"/>
      <c r="C476" s="48"/>
      <c r="D476" s="48"/>
    </row>
    <row r="477" spans="1:4" ht="18">
      <c r="A477" s="47"/>
      <c r="B477" s="47"/>
      <c r="C477" s="48"/>
      <c r="D477" s="48"/>
    </row>
    <row r="478" spans="1:4" ht="18">
      <c r="A478" s="47"/>
      <c r="B478" s="47"/>
      <c r="C478" s="48"/>
      <c r="D478" s="48"/>
    </row>
    <row r="479" spans="1:4" ht="18">
      <c r="A479" s="47"/>
      <c r="B479" s="47"/>
      <c r="C479" s="48"/>
      <c r="D479" s="48"/>
    </row>
    <row r="480" spans="1:4" ht="18">
      <c r="A480" s="47"/>
      <c r="B480" s="47"/>
      <c r="C480" s="48"/>
      <c r="D480" s="48"/>
    </row>
    <row r="481" spans="1:4" ht="18">
      <c r="A481" s="47"/>
      <c r="B481" s="47"/>
      <c r="C481" s="48"/>
      <c r="D481" s="48"/>
    </row>
    <row r="482" spans="1:4" ht="18">
      <c r="A482" s="47"/>
      <c r="B482" s="47"/>
      <c r="C482" s="48"/>
      <c r="D482" s="48"/>
    </row>
    <row r="483" spans="1:4" ht="18">
      <c r="A483" s="47"/>
      <c r="B483" s="47"/>
      <c r="C483" s="48"/>
      <c r="D483" s="48"/>
    </row>
    <row r="484" spans="1:4" ht="18">
      <c r="A484" s="47"/>
      <c r="B484" s="47"/>
      <c r="C484" s="48"/>
      <c r="D484" s="48"/>
    </row>
    <row r="485" spans="1:4" ht="18">
      <c r="A485" s="47"/>
      <c r="B485" s="47"/>
      <c r="C485" s="48"/>
      <c r="D485" s="48"/>
    </row>
    <row r="486" spans="1:4" ht="18">
      <c r="A486" s="47"/>
      <c r="B486" s="47"/>
      <c r="C486" s="48"/>
      <c r="D486" s="48"/>
    </row>
    <row r="487" spans="1:4" ht="18">
      <c r="A487" s="47"/>
      <c r="B487" s="47"/>
      <c r="C487" s="48"/>
      <c r="D487" s="48"/>
    </row>
    <row r="488" spans="1:4" ht="18">
      <c r="A488" s="47"/>
      <c r="B488" s="47"/>
      <c r="C488" s="48"/>
      <c r="D488" s="48"/>
    </row>
    <row r="489" spans="1:4" ht="18">
      <c r="A489" s="47"/>
      <c r="B489" s="47"/>
      <c r="C489" s="48"/>
      <c r="D489" s="48"/>
    </row>
    <row r="490" spans="1:4" ht="18">
      <c r="A490" s="47"/>
      <c r="B490" s="47"/>
      <c r="C490" s="48"/>
      <c r="D490" s="48"/>
    </row>
    <row r="491" spans="1:4" ht="18">
      <c r="A491" s="47"/>
      <c r="B491" s="47"/>
      <c r="C491" s="48"/>
      <c r="D491" s="48"/>
    </row>
    <row r="492" spans="1:4" ht="18">
      <c r="A492" s="47"/>
      <c r="B492" s="47"/>
      <c r="C492" s="48"/>
      <c r="D492" s="48"/>
    </row>
    <row r="493" spans="1:4" ht="18">
      <c r="A493" s="47"/>
      <c r="B493" s="47"/>
      <c r="C493" s="48"/>
      <c r="D493" s="48"/>
    </row>
    <row r="494" spans="1:4" ht="18">
      <c r="A494" s="47"/>
      <c r="B494" s="47"/>
      <c r="C494" s="48"/>
      <c r="D494" s="48"/>
    </row>
    <row r="495" spans="1:4" ht="18">
      <c r="A495" s="47"/>
      <c r="B495" s="47"/>
      <c r="C495" s="48"/>
      <c r="D495" s="48"/>
    </row>
    <row r="496" spans="1:4" ht="18">
      <c r="A496" s="47"/>
      <c r="B496" s="47"/>
      <c r="C496" s="48"/>
      <c r="D496" s="48"/>
    </row>
    <row r="497" spans="1:4" ht="18">
      <c r="A497" s="47"/>
      <c r="B497" s="47"/>
      <c r="C497" s="48"/>
      <c r="D497" s="48"/>
    </row>
    <row r="498" spans="1:4" ht="18">
      <c r="A498" s="47"/>
      <c r="B498" s="47"/>
      <c r="C498" s="48"/>
      <c r="D498" s="48"/>
    </row>
    <row r="499" spans="1:4" ht="18">
      <c r="A499" s="47"/>
      <c r="B499" s="47"/>
      <c r="C499" s="48"/>
      <c r="D499" s="48"/>
    </row>
    <row r="500" spans="1:4" ht="18">
      <c r="A500" s="47"/>
      <c r="B500" s="47"/>
      <c r="C500" s="48"/>
      <c r="D500" s="48"/>
    </row>
    <row r="501" spans="1:4" ht="18">
      <c r="A501" s="47"/>
      <c r="B501" s="47"/>
      <c r="C501" s="48"/>
      <c r="D501" s="48"/>
    </row>
    <row r="502" spans="1:4" ht="18">
      <c r="A502" s="47"/>
      <c r="B502" s="47"/>
      <c r="C502" s="48"/>
      <c r="D502" s="48"/>
    </row>
    <row r="503" spans="1:4" ht="18">
      <c r="A503" s="47"/>
      <c r="B503" s="47"/>
      <c r="C503" s="48"/>
      <c r="D503" s="48"/>
    </row>
    <row r="504" spans="1:4" ht="18">
      <c r="A504" s="47"/>
      <c r="B504" s="47"/>
      <c r="C504" s="48"/>
      <c r="D504" s="48"/>
    </row>
    <row r="505" spans="1:4" ht="18">
      <c r="A505" s="47"/>
      <c r="B505" s="47"/>
      <c r="C505" s="48"/>
      <c r="D505" s="48"/>
    </row>
    <row r="506" spans="1:4" ht="18">
      <c r="A506" s="47"/>
      <c r="B506" s="47"/>
      <c r="C506" s="48"/>
      <c r="D506" s="48"/>
    </row>
    <row r="507" spans="1:4" ht="18">
      <c r="A507" s="47"/>
      <c r="B507" s="47"/>
      <c r="C507" s="48"/>
      <c r="D507" s="48"/>
    </row>
    <row r="508" spans="1:4" ht="18">
      <c r="A508" s="47"/>
      <c r="B508" s="47"/>
      <c r="C508" s="48"/>
      <c r="D508" s="48"/>
    </row>
    <row r="509" spans="1:4" ht="18">
      <c r="A509" s="47"/>
      <c r="B509" s="47"/>
      <c r="C509" s="48"/>
      <c r="D509" s="48"/>
    </row>
    <row r="510" spans="1:4" ht="18">
      <c r="A510" s="47"/>
      <c r="B510" s="47"/>
      <c r="C510" s="48"/>
      <c r="D510" s="48"/>
    </row>
    <row r="511" spans="1:4" ht="18">
      <c r="A511" s="47"/>
      <c r="B511" s="47"/>
      <c r="C511" s="48"/>
      <c r="D511" s="48"/>
    </row>
    <row r="512" spans="1:4" ht="18">
      <c r="A512" s="47"/>
      <c r="B512" s="47"/>
      <c r="C512" s="48"/>
      <c r="D512" s="48"/>
    </row>
    <row r="513" spans="1:4" ht="18">
      <c r="A513" s="47"/>
      <c r="B513" s="47"/>
      <c r="C513" s="48"/>
      <c r="D513" s="48"/>
    </row>
    <row r="514" spans="1:4" ht="18">
      <c r="A514" s="47"/>
      <c r="B514" s="47"/>
      <c r="C514" s="48"/>
      <c r="D514" s="48"/>
    </row>
    <row r="515" spans="1:4" ht="18">
      <c r="A515" s="47"/>
      <c r="B515" s="47"/>
      <c r="C515" s="48"/>
      <c r="D515" s="48"/>
    </row>
    <row r="516" spans="1:4" ht="18">
      <c r="A516" s="47"/>
      <c r="B516" s="47"/>
      <c r="C516" s="48"/>
      <c r="D516" s="48"/>
    </row>
    <row r="517" spans="1:4" ht="18">
      <c r="A517" s="47"/>
      <c r="B517" s="47"/>
      <c r="C517" s="48"/>
      <c r="D517" s="48"/>
    </row>
    <row r="518" spans="1:4" ht="18">
      <c r="A518" s="47"/>
      <c r="B518" s="47"/>
      <c r="C518" s="48"/>
      <c r="D518" s="48"/>
    </row>
    <row r="519" spans="1:4" ht="18">
      <c r="A519" s="47"/>
      <c r="B519" s="47"/>
      <c r="C519" s="48"/>
      <c r="D519" s="48"/>
    </row>
    <row r="520" spans="1:4" ht="18">
      <c r="A520" s="47"/>
      <c r="B520" s="47"/>
      <c r="C520" s="48"/>
      <c r="D520" s="48"/>
    </row>
    <row r="521" spans="1:4" ht="18">
      <c r="A521" s="47"/>
      <c r="B521" s="47"/>
      <c r="C521" s="48"/>
      <c r="D521" s="48"/>
    </row>
    <row r="522" spans="1:4" ht="18">
      <c r="A522" s="47"/>
      <c r="B522" s="47"/>
      <c r="C522" s="48"/>
      <c r="D522" s="48"/>
    </row>
    <row r="523" spans="1:4" ht="18">
      <c r="A523" s="47"/>
      <c r="B523" s="47"/>
      <c r="C523" s="48"/>
      <c r="D523" s="48"/>
    </row>
    <row r="524" spans="1:4" ht="18">
      <c r="A524" s="47"/>
      <c r="B524" s="47"/>
      <c r="C524" s="48"/>
      <c r="D524" s="48"/>
    </row>
    <row r="525" spans="1:4" ht="18">
      <c r="A525" s="47"/>
      <c r="B525" s="47"/>
      <c r="C525" s="48"/>
      <c r="D525" s="48"/>
    </row>
    <row r="526" spans="1:4" ht="18">
      <c r="A526" s="47"/>
      <c r="B526" s="47"/>
      <c r="C526" s="48"/>
      <c r="D526" s="48"/>
    </row>
    <row r="527" spans="1:4" ht="18">
      <c r="A527" s="47"/>
      <c r="B527" s="47"/>
      <c r="C527" s="48"/>
      <c r="D527" s="48"/>
    </row>
    <row r="528" spans="1:4" ht="18">
      <c r="A528" s="47"/>
      <c r="B528" s="47"/>
      <c r="C528" s="48"/>
      <c r="D528" s="48"/>
    </row>
    <row r="529" spans="1:4" ht="18">
      <c r="A529" s="47"/>
      <c r="B529" s="47"/>
      <c r="C529" s="48"/>
      <c r="D529" s="48"/>
    </row>
    <row r="530" spans="1:4" ht="18">
      <c r="A530" s="47"/>
      <c r="B530" s="47"/>
      <c r="C530" s="48"/>
      <c r="D530" s="48"/>
    </row>
    <row r="531" spans="1:4" ht="18">
      <c r="A531" s="47"/>
      <c r="B531" s="47"/>
      <c r="C531" s="48"/>
      <c r="D531" s="48"/>
    </row>
    <row r="532" spans="1:4" ht="18">
      <c r="A532" s="47"/>
      <c r="B532" s="47"/>
      <c r="C532" s="48"/>
      <c r="D532" s="48"/>
    </row>
    <row r="533" spans="1:4" ht="18">
      <c r="A533" s="47"/>
      <c r="B533" s="47"/>
      <c r="C533" s="48"/>
      <c r="D533" s="48"/>
    </row>
    <row r="534" spans="1:4" ht="18">
      <c r="A534" s="47"/>
      <c r="B534" s="47"/>
      <c r="C534" s="48"/>
      <c r="D534" s="48"/>
    </row>
    <row r="535" spans="1:4" ht="18">
      <c r="A535" s="47"/>
      <c r="B535" s="47"/>
      <c r="C535" s="48"/>
      <c r="D535" s="48"/>
    </row>
    <row r="536" spans="1:4" ht="18">
      <c r="A536" s="47"/>
      <c r="B536" s="47"/>
      <c r="C536" s="48"/>
      <c r="D536" s="48"/>
    </row>
    <row r="537" spans="1:4" ht="18">
      <c r="A537" s="47"/>
      <c r="B537" s="47"/>
      <c r="C537" s="48"/>
      <c r="D537" s="48"/>
    </row>
    <row r="538" spans="1:4" ht="18">
      <c r="A538" s="47"/>
      <c r="B538" s="47"/>
      <c r="C538" s="48"/>
      <c r="D538" s="48"/>
    </row>
    <row r="539" spans="1:4" ht="18">
      <c r="A539" s="47"/>
      <c r="B539" s="47"/>
      <c r="C539" s="48"/>
      <c r="D539" s="48"/>
    </row>
    <row r="540" spans="1:4" ht="18">
      <c r="A540" s="47"/>
      <c r="B540" s="47"/>
      <c r="C540" s="48"/>
      <c r="D540" s="48"/>
    </row>
    <row r="541" spans="1:4" ht="18">
      <c r="A541" s="47"/>
      <c r="B541" s="47"/>
      <c r="C541" s="48"/>
      <c r="D541" s="48"/>
    </row>
    <row r="542" spans="1:4" ht="18">
      <c r="A542" s="47"/>
      <c r="B542" s="47"/>
      <c r="C542" s="48"/>
      <c r="D542" s="48"/>
    </row>
    <row r="543" spans="1:4" ht="18">
      <c r="A543" s="47"/>
      <c r="B543" s="47"/>
      <c r="C543" s="48"/>
      <c r="D543" s="48"/>
    </row>
    <row r="544" spans="1:4" ht="18">
      <c r="A544" s="47"/>
      <c r="B544" s="47"/>
      <c r="C544" s="48"/>
      <c r="D544" s="48"/>
    </row>
    <row r="545" spans="1:4" ht="18">
      <c r="A545" s="47"/>
      <c r="B545" s="47"/>
      <c r="C545" s="48"/>
      <c r="D545" s="48"/>
    </row>
    <row r="546" spans="1:4" ht="18">
      <c r="A546" s="47"/>
      <c r="B546" s="47"/>
      <c r="C546" s="48"/>
      <c r="D546" s="48"/>
    </row>
    <row r="547" spans="1:4" ht="18">
      <c r="A547" s="47"/>
      <c r="B547" s="47"/>
      <c r="C547" s="48"/>
      <c r="D547" s="48"/>
    </row>
    <row r="548" spans="1:4" ht="18">
      <c r="A548" s="47"/>
      <c r="B548" s="47"/>
      <c r="C548" s="48"/>
      <c r="D548" s="48"/>
    </row>
    <row r="549" spans="1:4" ht="18">
      <c r="A549" s="47"/>
      <c r="B549" s="47"/>
      <c r="C549" s="48"/>
      <c r="D549" s="48"/>
    </row>
    <row r="550" spans="1:4" ht="18">
      <c r="A550" s="47"/>
      <c r="B550" s="47"/>
      <c r="C550" s="48"/>
      <c r="D550" s="48"/>
    </row>
    <row r="551" spans="1:4" ht="18">
      <c r="A551" s="47"/>
      <c r="B551" s="47"/>
      <c r="C551" s="48"/>
      <c r="D551" s="48"/>
    </row>
    <row r="552" spans="1:4" ht="18">
      <c r="A552" s="47"/>
      <c r="B552" s="47"/>
      <c r="C552" s="48"/>
      <c r="D552" s="48"/>
    </row>
    <row r="553" spans="1:4" ht="18">
      <c r="A553" s="47"/>
      <c r="B553" s="47"/>
      <c r="C553" s="48"/>
      <c r="D553" s="48"/>
    </row>
    <row r="554" spans="1:4" ht="18">
      <c r="A554" s="47"/>
      <c r="B554" s="47"/>
      <c r="C554" s="48"/>
      <c r="D554" s="48"/>
    </row>
    <row r="555" spans="1:4" ht="18">
      <c r="A555" s="47"/>
      <c r="B555" s="47"/>
      <c r="C555" s="48"/>
      <c r="D555" s="48"/>
    </row>
    <row r="556" spans="1:4" ht="18">
      <c r="A556" s="47"/>
      <c r="B556" s="47"/>
      <c r="C556" s="48"/>
      <c r="D556" s="48"/>
    </row>
    <row r="557" spans="1:4" ht="18">
      <c r="A557" s="47"/>
      <c r="B557" s="47"/>
      <c r="C557" s="48"/>
      <c r="D557" s="48"/>
    </row>
    <row r="558" spans="1:4" ht="18">
      <c r="A558" s="47"/>
      <c r="B558" s="47"/>
      <c r="C558" s="48"/>
      <c r="D558" s="48"/>
    </row>
    <row r="559" spans="1:4" ht="18">
      <c r="A559" s="47"/>
      <c r="B559" s="47"/>
      <c r="C559" s="48"/>
      <c r="D559" s="48"/>
    </row>
    <row r="560" spans="1:4" ht="18">
      <c r="A560" s="47"/>
      <c r="B560" s="47"/>
      <c r="C560" s="48"/>
      <c r="D560" s="48"/>
    </row>
    <row r="561" spans="1:4" ht="18">
      <c r="A561" s="47"/>
      <c r="B561" s="47"/>
      <c r="C561" s="48"/>
      <c r="D561" s="48"/>
    </row>
    <row r="562" spans="1:4" ht="18">
      <c r="A562" s="47"/>
      <c r="B562" s="47"/>
      <c r="C562" s="48"/>
      <c r="D562" s="48"/>
    </row>
    <row r="563" spans="1:4" ht="18">
      <c r="A563" s="47"/>
      <c r="B563" s="47"/>
      <c r="C563" s="48"/>
      <c r="D563" s="48"/>
    </row>
    <row r="564" spans="1:4" ht="18">
      <c r="A564" s="47"/>
      <c r="B564" s="47"/>
      <c r="C564" s="48"/>
      <c r="D564" s="48"/>
    </row>
    <row r="565" spans="1:4" ht="18">
      <c r="A565" s="47"/>
      <c r="B565" s="47"/>
      <c r="C565" s="48"/>
      <c r="D565" s="48"/>
    </row>
    <row r="566" spans="1:4" ht="18">
      <c r="A566" s="47"/>
      <c r="B566" s="47"/>
      <c r="C566" s="48"/>
      <c r="D566" s="48"/>
    </row>
    <row r="567" spans="1:4" ht="18">
      <c r="A567" s="47"/>
      <c r="B567" s="47"/>
      <c r="C567" s="48"/>
      <c r="D567" s="48"/>
    </row>
    <row r="568" spans="1:4" ht="18">
      <c r="A568" s="47"/>
      <c r="B568" s="47"/>
      <c r="C568" s="48"/>
      <c r="D568" s="48"/>
    </row>
    <row r="569" spans="1:4" ht="18">
      <c r="A569" s="47"/>
      <c r="B569" s="47"/>
      <c r="C569" s="48"/>
      <c r="D569" s="48"/>
    </row>
    <row r="570" spans="1:4" ht="18">
      <c r="A570" s="47"/>
      <c r="B570" s="47"/>
      <c r="C570" s="48"/>
      <c r="D570" s="48"/>
    </row>
    <row r="571" spans="1:4" ht="18">
      <c r="A571" s="47"/>
      <c r="B571" s="47"/>
      <c r="C571" s="48"/>
      <c r="D571" s="48"/>
    </row>
    <row r="572" spans="1:4" ht="18">
      <c r="A572" s="47"/>
      <c r="B572" s="47"/>
      <c r="C572" s="48"/>
      <c r="D572" s="48"/>
    </row>
    <row r="573" spans="1:4" ht="18">
      <c r="A573" s="47"/>
      <c r="B573" s="47"/>
      <c r="C573" s="48"/>
      <c r="D573" s="48"/>
    </row>
    <row r="574" spans="1:4" ht="18">
      <c r="A574" s="47"/>
      <c r="B574" s="47"/>
      <c r="C574" s="48"/>
      <c r="D574" s="48"/>
    </row>
    <row r="575" spans="1:4" ht="18">
      <c r="A575" s="47"/>
      <c r="B575" s="47"/>
      <c r="C575" s="48"/>
      <c r="D575" s="48"/>
    </row>
    <row r="576" spans="1:4" ht="18">
      <c r="A576" s="47"/>
      <c r="B576" s="47"/>
      <c r="C576" s="48"/>
      <c r="D576" s="48"/>
    </row>
    <row r="577" spans="1:4" ht="18">
      <c r="A577" s="47"/>
      <c r="B577" s="47"/>
      <c r="C577" s="48"/>
      <c r="D577" s="48"/>
    </row>
    <row r="578" spans="1:4" ht="18">
      <c r="A578" s="47"/>
      <c r="B578" s="47"/>
      <c r="C578" s="48"/>
      <c r="D578" s="48"/>
    </row>
    <row r="579" spans="1:4" ht="18">
      <c r="A579" s="47"/>
      <c r="B579" s="47"/>
      <c r="C579" s="48"/>
      <c r="D579" s="48"/>
    </row>
    <row r="580" spans="1:4" ht="18">
      <c r="A580" s="47"/>
      <c r="B580" s="47"/>
      <c r="C580" s="48"/>
      <c r="D580" s="48"/>
    </row>
    <row r="581" spans="1:4" ht="18">
      <c r="A581" s="47"/>
      <c r="B581" s="47"/>
      <c r="C581" s="48"/>
      <c r="D581" s="48"/>
    </row>
    <row r="582" spans="1:4" ht="18">
      <c r="A582" s="47"/>
      <c r="B582" s="47"/>
      <c r="C582" s="48"/>
      <c r="D582" s="48"/>
    </row>
    <row r="583" spans="1:4" ht="18">
      <c r="A583" s="47"/>
      <c r="B583" s="47"/>
      <c r="C583" s="48"/>
      <c r="D583" s="48"/>
    </row>
    <row r="584" spans="1:4" ht="18">
      <c r="A584" s="47"/>
      <c r="B584" s="47"/>
      <c r="C584" s="48"/>
      <c r="D584" s="48"/>
    </row>
    <row r="585" spans="1:4" ht="18">
      <c r="A585" s="47"/>
      <c r="B585" s="47"/>
      <c r="C585" s="48"/>
      <c r="D585" s="48"/>
    </row>
    <row r="586" spans="1:4" ht="18">
      <c r="A586" s="47"/>
      <c r="B586" s="47"/>
      <c r="C586" s="48"/>
      <c r="D586" s="48"/>
    </row>
    <row r="587" spans="1:4" ht="18">
      <c r="A587" s="47"/>
      <c r="B587" s="47"/>
      <c r="C587" s="48"/>
      <c r="D587" s="48"/>
    </row>
    <row r="588" spans="1:4" ht="18">
      <c r="A588" s="47"/>
      <c r="B588" s="47"/>
      <c r="C588" s="48"/>
      <c r="D588" s="48"/>
    </row>
    <row r="589" spans="1:4" ht="18">
      <c r="A589" s="47"/>
      <c r="B589" s="47"/>
      <c r="C589" s="48"/>
      <c r="D589" s="48"/>
    </row>
    <row r="590" spans="1:4" ht="18">
      <c r="A590" s="47"/>
      <c r="B590" s="47"/>
      <c r="C590" s="48"/>
      <c r="D590" s="48"/>
    </row>
    <row r="591" spans="1:4" ht="18">
      <c r="A591" s="47"/>
      <c r="B591" s="47"/>
      <c r="C591" s="48"/>
      <c r="D591" s="48"/>
    </row>
    <row r="592" spans="1:4" ht="18">
      <c r="A592" s="47"/>
      <c r="B592" s="47"/>
      <c r="C592" s="48"/>
      <c r="D592" s="48"/>
    </row>
    <row r="593" spans="1:4" ht="18">
      <c r="A593" s="47"/>
      <c r="B593" s="47"/>
      <c r="C593" s="48"/>
      <c r="D593" s="48"/>
    </row>
    <row r="594" spans="1:4" ht="18">
      <c r="A594" s="47"/>
      <c r="B594" s="47"/>
      <c r="C594" s="48"/>
      <c r="D594" s="48"/>
    </row>
    <row r="595" spans="1:4" ht="18">
      <c r="A595" s="47"/>
      <c r="B595" s="47"/>
      <c r="C595" s="48"/>
      <c r="D595" s="48"/>
    </row>
    <row r="596" spans="1:4" ht="18">
      <c r="A596" s="47"/>
      <c r="B596" s="47"/>
      <c r="C596" s="48"/>
      <c r="D596" s="48"/>
    </row>
    <row r="597" spans="1:4" ht="18">
      <c r="A597" s="47"/>
      <c r="B597" s="47"/>
      <c r="C597" s="48"/>
      <c r="D597" s="48"/>
    </row>
    <row r="598" spans="1:4" ht="18">
      <c r="A598" s="47"/>
      <c r="B598" s="47"/>
      <c r="C598" s="48"/>
      <c r="D598" s="48"/>
    </row>
    <row r="599" spans="1:4" ht="18">
      <c r="A599" s="47"/>
      <c r="B599" s="47"/>
      <c r="C599" s="48"/>
      <c r="D599" s="48"/>
    </row>
    <row r="600" spans="1:4" ht="18">
      <c r="A600" s="47"/>
      <c r="B600" s="47"/>
      <c r="C600" s="48"/>
      <c r="D600" s="48"/>
    </row>
    <row r="601" spans="1:4" ht="18">
      <c r="A601" s="47"/>
      <c r="B601" s="47"/>
      <c r="C601" s="48"/>
      <c r="D601" s="48"/>
    </row>
    <row r="602" spans="1:4" ht="18">
      <c r="A602" s="47"/>
      <c r="B602" s="47"/>
      <c r="C602" s="48"/>
      <c r="D602" s="48"/>
    </row>
    <row r="603" spans="1:4" ht="18">
      <c r="A603" s="47"/>
      <c r="B603" s="47"/>
      <c r="C603" s="48"/>
      <c r="D603" s="48"/>
    </row>
    <row r="604" spans="1:4" ht="18">
      <c r="A604" s="47"/>
      <c r="B604" s="47"/>
      <c r="C604" s="48"/>
      <c r="D604" s="48"/>
    </row>
    <row r="605" spans="1:4" ht="18">
      <c r="A605" s="47"/>
      <c r="B605" s="47"/>
      <c r="C605" s="48"/>
      <c r="D605" s="48"/>
    </row>
    <row r="606" spans="1:4" ht="18">
      <c r="A606" s="47"/>
      <c r="B606" s="47"/>
      <c r="C606" s="48"/>
      <c r="D606" s="48"/>
    </row>
    <row r="607" spans="1:4" ht="18">
      <c r="A607" s="47"/>
      <c r="B607" s="47"/>
      <c r="C607" s="48"/>
      <c r="D607" s="48"/>
    </row>
    <row r="608" spans="1:4" ht="18">
      <c r="A608" s="47"/>
      <c r="B608" s="47"/>
      <c r="C608" s="48"/>
      <c r="D608" s="48"/>
    </row>
    <row r="609" spans="1:4" ht="18">
      <c r="A609" s="47"/>
      <c r="B609" s="47"/>
      <c r="C609" s="48"/>
      <c r="D609" s="48"/>
    </row>
    <row r="610" spans="1:4" ht="18">
      <c r="A610" s="47"/>
      <c r="B610" s="47"/>
      <c r="C610" s="48"/>
      <c r="D610" s="48"/>
    </row>
    <row r="611" spans="1:4" ht="18">
      <c r="A611" s="47"/>
      <c r="B611" s="47"/>
      <c r="C611" s="48"/>
      <c r="D611" s="48"/>
    </row>
    <row r="612" spans="1:4" ht="18">
      <c r="A612" s="47"/>
      <c r="B612" s="47"/>
      <c r="C612" s="48"/>
      <c r="D612" s="48"/>
    </row>
    <row r="613" spans="1:4" ht="18">
      <c r="A613" s="47"/>
      <c r="B613" s="47"/>
      <c r="C613" s="48"/>
      <c r="D613" s="48"/>
    </row>
    <row r="614" spans="1:4" ht="18">
      <c r="A614" s="47"/>
      <c r="B614" s="47"/>
      <c r="C614" s="48"/>
      <c r="D614" s="48"/>
    </row>
    <row r="615" spans="1:4" ht="18">
      <c r="A615" s="47"/>
      <c r="B615" s="47"/>
      <c r="C615" s="48"/>
      <c r="D615" s="48"/>
    </row>
    <row r="616" spans="1:4" ht="18">
      <c r="A616" s="47"/>
      <c r="B616" s="47"/>
      <c r="C616" s="48"/>
      <c r="D616" s="48"/>
    </row>
    <row r="617" spans="1:4" ht="18">
      <c r="A617" s="47"/>
      <c r="B617" s="47"/>
      <c r="C617" s="48"/>
      <c r="D617" s="48"/>
    </row>
    <row r="618" spans="1:4" ht="18">
      <c r="A618" s="47"/>
      <c r="B618" s="47"/>
      <c r="C618" s="48"/>
      <c r="D618" s="48"/>
    </row>
    <row r="619" spans="1:4" ht="18">
      <c r="A619" s="47"/>
      <c r="B619" s="47"/>
      <c r="C619" s="48"/>
      <c r="D619" s="48"/>
    </row>
    <row r="620" spans="1:4" ht="18">
      <c r="A620" s="47"/>
      <c r="B620" s="47"/>
      <c r="C620" s="48"/>
      <c r="D620" s="48"/>
    </row>
    <row r="621" spans="1:4" ht="18">
      <c r="A621" s="47"/>
      <c r="B621" s="47"/>
      <c r="C621" s="48"/>
      <c r="D621" s="48"/>
    </row>
    <row r="622" spans="1:4" ht="18">
      <c r="A622" s="47"/>
      <c r="B622" s="47"/>
      <c r="C622" s="48"/>
      <c r="D622" s="48"/>
    </row>
    <row r="623" spans="1:4" ht="18">
      <c r="A623" s="47"/>
      <c r="B623" s="47"/>
      <c r="C623" s="48"/>
      <c r="D623" s="48"/>
    </row>
    <row r="624" spans="1:4" ht="18">
      <c r="A624" s="47"/>
      <c r="B624" s="47"/>
      <c r="C624" s="48"/>
      <c r="D624" s="48"/>
    </row>
    <row r="625" spans="1:4" ht="18">
      <c r="A625" s="47"/>
      <c r="B625" s="47"/>
      <c r="C625" s="48"/>
      <c r="D625" s="48"/>
    </row>
    <row r="626" spans="1:4" ht="18">
      <c r="A626" s="47"/>
      <c r="B626" s="47"/>
      <c r="C626" s="48"/>
      <c r="D626" s="48"/>
    </row>
    <row r="627" spans="1:4" ht="18">
      <c r="A627" s="47"/>
      <c r="B627" s="47"/>
      <c r="C627" s="48"/>
      <c r="D627" s="48"/>
    </row>
    <row r="628" spans="1:4" ht="18">
      <c r="A628" s="47"/>
      <c r="B628" s="47"/>
      <c r="C628" s="48"/>
      <c r="D628" s="48"/>
    </row>
    <row r="629" spans="1:4" ht="18">
      <c r="A629" s="47"/>
      <c r="B629" s="47"/>
      <c r="C629" s="48"/>
      <c r="D629" s="48"/>
    </row>
    <row r="630" spans="1:4" ht="18">
      <c r="A630" s="47"/>
      <c r="B630" s="47"/>
      <c r="C630" s="48"/>
      <c r="D630" s="48"/>
    </row>
    <row r="631" spans="1:4" ht="18">
      <c r="A631" s="47"/>
      <c r="B631" s="47"/>
      <c r="C631" s="48"/>
      <c r="D631" s="48"/>
    </row>
    <row r="632" spans="1:4" ht="18">
      <c r="A632" s="47"/>
      <c r="B632" s="47"/>
      <c r="C632" s="48"/>
      <c r="D632" s="48"/>
    </row>
    <row r="633" spans="1:4" ht="18">
      <c r="A633" s="47"/>
      <c r="B633" s="47"/>
      <c r="C633" s="48"/>
      <c r="D633" s="48"/>
    </row>
    <row r="634" spans="1:4" ht="18">
      <c r="A634" s="47"/>
      <c r="B634" s="47"/>
      <c r="C634" s="48"/>
      <c r="D634" s="48"/>
    </row>
    <row r="635" spans="1:4" ht="18">
      <c r="A635" s="47"/>
      <c r="B635" s="47"/>
      <c r="C635" s="48"/>
      <c r="D635" s="48"/>
    </row>
    <row r="636" spans="1:4" ht="18">
      <c r="A636" s="47"/>
      <c r="B636" s="47"/>
      <c r="C636" s="48"/>
      <c r="D636" s="48"/>
    </row>
    <row r="637" spans="1:4" ht="18">
      <c r="A637" s="47"/>
      <c r="B637" s="47"/>
      <c r="C637" s="48"/>
      <c r="D637" s="48"/>
    </row>
    <row r="638" spans="1:4" ht="18">
      <c r="A638" s="47"/>
      <c r="B638" s="47"/>
      <c r="C638" s="48"/>
      <c r="D638" s="48"/>
    </row>
    <row r="639" spans="1:4" ht="18">
      <c r="A639" s="47"/>
      <c r="B639" s="47"/>
      <c r="C639" s="48"/>
      <c r="D639" s="48"/>
    </row>
    <row r="640" spans="1:4" ht="18">
      <c r="A640" s="47"/>
      <c r="B640" s="47"/>
      <c r="C640" s="48"/>
      <c r="D640" s="48"/>
    </row>
    <row r="641" spans="1:4" ht="18">
      <c r="A641" s="47"/>
      <c r="B641" s="47"/>
      <c r="C641" s="48"/>
      <c r="D641" s="48"/>
    </row>
    <row r="642" spans="1:4" ht="18">
      <c r="A642" s="47"/>
      <c r="B642" s="47"/>
      <c r="C642" s="48"/>
      <c r="D642" s="48"/>
    </row>
    <row r="643" spans="1:4" ht="18">
      <c r="A643" s="47"/>
      <c r="B643" s="47"/>
      <c r="C643" s="48"/>
      <c r="D643" s="48"/>
    </row>
    <row r="644" spans="1:4" ht="18">
      <c r="A644" s="47"/>
      <c r="B644" s="47"/>
      <c r="C644" s="48"/>
      <c r="D644" s="48"/>
    </row>
    <row r="645" spans="1:4" ht="18">
      <c r="A645" s="47"/>
      <c r="B645" s="47"/>
      <c r="C645" s="48"/>
      <c r="D645" s="48"/>
    </row>
    <row r="646" spans="1:4" ht="18">
      <c r="A646" s="47"/>
      <c r="B646" s="47"/>
      <c r="C646" s="48"/>
      <c r="D646" s="48"/>
    </row>
    <row r="647" spans="1:4" ht="18">
      <c r="A647" s="47"/>
      <c r="B647" s="47"/>
      <c r="C647" s="48"/>
      <c r="D647" s="48"/>
    </row>
    <row r="648" spans="1:4" ht="18">
      <c r="A648" s="47"/>
      <c r="B648" s="47"/>
      <c r="C648" s="48"/>
      <c r="D648" s="48"/>
    </row>
    <row r="649" spans="1:4" ht="18">
      <c r="A649" s="47"/>
      <c r="B649" s="47"/>
      <c r="C649" s="48"/>
      <c r="D649" s="48"/>
    </row>
    <row r="650" spans="1:4" ht="18">
      <c r="A650" s="47"/>
      <c r="B650" s="47"/>
      <c r="C650" s="48"/>
      <c r="D650" s="48"/>
    </row>
    <row r="651" spans="1:4" ht="18">
      <c r="A651" s="47"/>
      <c r="B651" s="47"/>
      <c r="C651" s="48"/>
      <c r="D651" s="48"/>
    </row>
    <row r="652" spans="1:4" ht="18">
      <c r="A652" s="47"/>
      <c r="B652" s="47"/>
      <c r="C652" s="48"/>
      <c r="D652" s="48"/>
    </row>
    <row r="653" spans="1:4" ht="18">
      <c r="A653" s="47"/>
      <c r="B653" s="47"/>
      <c r="C653" s="48"/>
      <c r="D653" s="48"/>
    </row>
    <row r="654" spans="1:4" ht="18">
      <c r="A654" s="47"/>
      <c r="B654" s="47"/>
      <c r="C654" s="48"/>
      <c r="D654" s="48"/>
    </row>
    <row r="655" spans="1:4" ht="18">
      <c r="A655" s="47"/>
      <c r="B655" s="47"/>
      <c r="C655" s="48"/>
      <c r="D655" s="48"/>
    </row>
    <row r="656" spans="1:4" ht="18">
      <c r="A656" s="47"/>
      <c r="B656" s="47"/>
      <c r="C656" s="48"/>
      <c r="D656" s="48"/>
    </row>
    <row r="657" spans="1:4" ht="18">
      <c r="A657" s="47"/>
      <c r="B657" s="47"/>
      <c r="C657" s="48"/>
      <c r="D657" s="48"/>
    </row>
    <row r="658" spans="1:4" ht="18">
      <c r="A658" s="47"/>
      <c r="B658" s="47"/>
      <c r="C658" s="48"/>
      <c r="D658" s="48"/>
    </row>
    <row r="659" spans="1:4" ht="18">
      <c r="A659" s="47"/>
      <c r="B659" s="47"/>
      <c r="C659" s="48"/>
      <c r="D659" s="48"/>
    </row>
    <row r="660" spans="1:4" ht="18">
      <c r="A660" s="47"/>
      <c r="B660" s="47"/>
      <c r="C660" s="48"/>
      <c r="D660" s="48"/>
    </row>
    <row r="661" spans="1:4" ht="18">
      <c r="A661" s="47"/>
      <c r="B661" s="47"/>
      <c r="C661" s="48"/>
      <c r="D661" s="48"/>
    </row>
    <row r="662" spans="1:4" ht="18">
      <c r="A662" s="47"/>
      <c r="B662" s="47"/>
      <c r="C662" s="48"/>
      <c r="D662" s="48"/>
    </row>
    <row r="663" spans="1:4" ht="18">
      <c r="A663" s="47"/>
      <c r="B663" s="47"/>
      <c r="C663" s="48"/>
      <c r="D663" s="48"/>
    </row>
    <row r="664" spans="1:4" ht="18">
      <c r="A664" s="47"/>
      <c r="B664" s="47"/>
      <c r="C664" s="48"/>
      <c r="D664" s="48"/>
    </row>
    <row r="665" spans="1:4" ht="18">
      <c r="A665" s="47"/>
      <c r="B665" s="47"/>
      <c r="C665" s="48"/>
      <c r="D665" s="48"/>
    </row>
    <row r="666" spans="1:4" ht="18">
      <c r="A666" s="47"/>
      <c r="B666" s="47"/>
      <c r="C666" s="48"/>
      <c r="D666" s="48"/>
    </row>
    <row r="667" spans="1:4" ht="18">
      <c r="A667" s="47"/>
      <c r="B667" s="47"/>
      <c r="C667" s="48"/>
      <c r="D667" s="48"/>
    </row>
    <row r="668" spans="1:4" ht="18">
      <c r="A668" s="47"/>
      <c r="B668" s="47"/>
      <c r="C668" s="48"/>
      <c r="D668" s="48"/>
    </row>
    <row r="669" spans="1:4" ht="18">
      <c r="A669" s="47"/>
      <c r="B669" s="47"/>
      <c r="C669" s="48"/>
      <c r="D669" s="48"/>
    </row>
    <row r="670" spans="1:4" ht="18">
      <c r="A670" s="47"/>
      <c r="B670" s="47"/>
      <c r="C670" s="48"/>
      <c r="D670" s="48"/>
    </row>
    <row r="671" spans="1:4" ht="18">
      <c r="A671" s="47"/>
      <c r="B671" s="47"/>
      <c r="C671" s="48"/>
      <c r="D671" s="48"/>
    </row>
    <row r="672" spans="1:4" ht="18">
      <c r="A672" s="47"/>
      <c r="B672" s="47"/>
      <c r="C672" s="48"/>
      <c r="D672" s="48"/>
    </row>
    <row r="673" spans="1:4" ht="18">
      <c r="A673" s="47"/>
      <c r="B673" s="47"/>
      <c r="C673" s="48"/>
      <c r="D673" s="48"/>
    </row>
    <row r="674" spans="1:4" ht="18">
      <c r="A674" s="47"/>
      <c r="B674" s="47"/>
      <c r="C674" s="48"/>
      <c r="D674" s="48"/>
    </row>
    <row r="675" spans="1:4" ht="18">
      <c r="A675" s="47"/>
      <c r="B675" s="47"/>
      <c r="C675" s="48"/>
      <c r="D675" s="48"/>
    </row>
    <row r="676" spans="1:4" ht="18">
      <c r="A676" s="47"/>
      <c r="B676" s="47"/>
      <c r="C676" s="48"/>
      <c r="D676" s="48"/>
    </row>
    <row r="677" spans="1:4" ht="18">
      <c r="A677" s="47"/>
      <c r="B677" s="47"/>
      <c r="C677" s="48"/>
      <c r="D677" s="48"/>
    </row>
    <row r="678" spans="1:4" ht="18">
      <c r="A678" s="47"/>
      <c r="B678" s="47"/>
      <c r="C678" s="48"/>
      <c r="D678" s="48"/>
    </row>
    <row r="679" spans="1:4" ht="18">
      <c r="A679" s="47"/>
      <c r="B679" s="47"/>
      <c r="C679" s="48"/>
      <c r="D679" s="48"/>
    </row>
    <row r="680" spans="1:4" ht="18">
      <c r="A680" s="47"/>
      <c r="B680" s="47"/>
      <c r="C680" s="48"/>
      <c r="D680" s="48"/>
    </row>
    <row r="681" spans="1:4" ht="18">
      <c r="A681" s="47"/>
      <c r="B681" s="47"/>
      <c r="C681" s="48"/>
      <c r="D681" s="48"/>
    </row>
    <row r="682" spans="1:4" ht="18">
      <c r="A682" s="47"/>
      <c r="B682" s="47"/>
      <c r="C682" s="48"/>
      <c r="D682" s="48"/>
    </row>
    <row r="683" spans="1:4" ht="18">
      <c r="A683" s="47"/>
      <c r="B683" s="47"/>
      <c r="C683" s="48"/>
      <c r="D683" s="48"/>
    </row>
    <row r="684" spans="1:4" ht="18">
      <c r="A684" s="47"/>
      <c r="B684" s="47"/>
      <c r="C684" s="48"/>
      <c r="D684" s="48"/>
    </row>
    <row r="685" spans="1:4" ht="18">
      <c r="A685" s="47"/>
      <c r="B685" s="47"/>
      <c r="C685" s="48"/>
      <c r="D685" s="48"/>
    </row>
    <row r="686" spans="1:4" ht="18">
      <c r="A686" s="47"/>
      <c r="B686" s="47"/>
      <c r="C686" s="48"/>
      <c r="D686" s="48"/>
    </row>
    <row r="687" spans="1:4" ht="18">
      <c r="A687" s="47"/>
      <c r="B687" s="47"/>
      <c r="C687" s="48"/>
      <c r="D687" s="48"/>
    </row>
    <row r="688" spans="1:4" ht="18">
      <c r="A688" s="47"/>
      <c r="B688" s="47"/>
      <c r="C688" s="48"/>
      <c r="D688" s="48"/>
    </row>
    <row r="689" spans="1:4" ht="18">
      <c r="A689" s="47"/>
      <c r="B689" s="47"/>
      <c r="C689" s="48"/>
      <c r="D689" s="48"/>
    </row>
    <row r="690" spans="1:4" ht="18">
      <c r="A690" s="47"/>
      <c r="B690" s="47"/>
      <c r="C690" s="48"/>
      <c r="D690" s="48"/>
    </row>
    <row r="691" spans="1:4" ht="18">
      <c r="A691" s="47"/>
      <c r="B691" s="47"/>
      <c r="C691" s="48"/>
      <c r="D691" s="48"/>
    </row>
    <row r="692" spans="1:4" ht="18">
      <c r="A692" s="47"/>
      <c r="B692" s="47"/>
      <c r="C692" s="48"/>
      <c r="D692" s="48"/>
    </row>
    <row r="693" spans="1:4" ht="18">
      <c r="A693" s="47"/>
      <c r="B693" s="47"/>
      <c r="C693" s="48"/>
      <c r="D693" s="48"/>
    </row>
    <row r="694" spans="1:4" ht="18">
      <c r="A694" s="47"/>
      <c r="B694" s="47"/>
      <c r="C694" s="48"/>
      <c r="D694" s="48"/>
    </row>
    <row r="695" spans="1:4" ht="18">
      <c r="A695" s="47"/>
      <c r="B695" s="47"/>
      <c r="C695" s="48"/>
      <c r="D695" s="48"/>
    </row>
    <row r="696" spans="1:4" ht="18">
      <c r="A696" s="47"/>
      <c r="B696" s="47"/>
      <c r="C696" s="48"/>
      <c r="D696" s="48"/>
    </row>
    <row r="697" spans="1:4" ht="18">
      <c r="A697" s="47"/>
      <c r="B697" s="47"/>
      <c r="C697" s="48"/>
      <c r="D697" s="48"/>
    </row>
    <row r="698" spans="1:4" ht="18">
      <c r="A698" s="47"/>
      <c r="B698" s="47"/>
      <c r="C698" s="48"/>
      <c r="D698" s="48"/>
    </row>
    <row r="699" spans="1:4" ht="18">
      <c r="A699" s="47"/>
      <c r="B699" s="47"/>
      <c r="C699" s="48"/>
      <c r="D699" s="48"/>
    </row>
    <row r="700" spans="1:4" ht="18">
      <c r="A700" s="47"/>
      <c r="B700" s="47"/>
      <c r="C700" s="48"/>
      <c r="D700" s="48"/>
    </row>
    <row r="701" spans="1:4" ht="18">
      <c r="A701" s="47"/>
      <c r="B701" s="47"/>
      <c r="C701" s="48"/>
      <c r="D701" s="48"/>
    </row>
    <row r="702" spans="1:4" ht="18">
      <c r="A702" s="47"/>
      <c r="B702" s="47"/>
      <c r="C702" s="48"/>
      <c r="D702" s="48"/>
    </row>
    <row r="703" spans="1:4" ht="18">
      <c r="A703" s="47"/>
      <c r="B703" s="47"/>
      <c r="C703" s="48"/>
      <c r="D703" s="48"/>
    </row>
    <row r="704" spans="1:4" ht="18">
      <c r="A704" s="47"/>
      <c r="B704" s="47"/>
      <c r="C704" s="48"/>
      <c r="D704" s="48"/>
    </row>
    <row r="705" spans="1:4" ht="18">
      <c r="A705" s="47"/>
      <c r="B705" s="47"/>
      <c r="C705" s="48"/>
      <c r="D705" s="48"/>
    </row>
    <row r="706" spans="1:4" ht="18">
      <c r="A706" s="47"/>
      <c r="B706" s="47"/>
      <c r="C706" s="48"/>
      <c r="D706" s="48"/>
    </row>
    <row r="707" spans="1:4" ht="18">
      <c r="A707" s="47"/>
      <c r="B707" s="47"/>
      <c r="C707" s="48"/>
      <c r="D707" s="48"/>
    </row>
    <row r="708" spans="1:4" ht="18">
      <c r="A708" s="47"/>
      <c r="B708" s="47"/>
      <c r="C708" s="48"/>
      <c r="D708" s="48"/>
    </row>
    <row r="709" spans="1:4" ht="18">
      <c r="A709" s="47"/>
      <c r="B709" s="47"/>
      <c r="C709" s="48"/>
      <c r="D709" s="48"/>
    </row>
    <row r="710" spans="1:4" ht="18">
      <c r="A710" s="47"/>
      <c r="B710" s="47"/>
      <c r="C710" s="48"/>
      <c r="D710" s="48"/>
    </row>
    <row r="711" spans="1:4" ht="18">
      <c r="A711" s="47"/>
      <c r="B711" s="47"/>
      <c r="C711" s="48"/>
      <c r="D711" s="48"/>
    </row>
    <row r="712" spans="1:4" ht="18">
      <c r="A712" s="47"/>
      <c r="B712" s="47"/>
      <c r="C712" s="48"/>
      <c r="D712" s="48"/>
    </row>
    <row r="713" spans="1:4" ht="18">
      <c r="A713" s="47"/>
      <c r="B713" s="47"/>
      <c r="C713" s="48"/>
      <c r="D713" s="48"/>
    </row>
    <row r="714" spans="1:4" ht="18">
      <c r="A714" s="47"/>
      <c r="B714" s="47"/>
      <c r="C714" s="48"/>
      <c r="D714" s="48"/>
    </row>
    <row r="715" spans="1:4" ht="18">
      <c r="A715" s="47"/>
      <c r="B715" s="47"/>
      <c r="C715" s="48"/>
      <c r="D715" s="48"/>
    </row>
    <row r="716" spans="1:4" ht="18">
      <c r="A716" s="47"/>
      <c r="B716" s="47"/>
      <c r="C716" s="48"/>
      <c r="D716" s="48"/>
    </row>
    <row r="717" spans="1:4" ht="18">
      <c r="A717" s="47"/>
      <c r="B717" s="47"/>
      <c r="C717" s="48"/>
      <c r="D717" s="48"/>
    </row>
    <row r="718" spans="1:4" ht="18">
      <c r="A718" s="47"/>
      <c r="B718" s="47"/>
      <c r="C718" s="48"/>
      <c r="D718" s="48"/>
    </row>
    <row r="719" spans="1:4" ht="18">
      <c r="A719" s="47"/>
      <c r="B719" s="47"/>
      <c r="C719" s="48"/>
      <c r="D719" s="48"/>
    </row>
    <row r="720" spans="1:4" ht="18">
      <c r="A720" s="47"/>
      <c r="B720" s="47"/>
      <c r="C720" s="48"/>
      <c r="D720" s="48"/>
    </row>
    <row r="721" spans="1:4" ht="18">
      <c r="A721" s="47"/>
      <c r="B721" s="47"/>
      <c r="C721" s="48"/>
      <c r="D721" s="48"/>
    </row>
    <row r="722" spans="1:4" ht="18">
      <c r="A722" s="47"/>
      <c r="B722" s="47"/>
      <c r="C722" s="48"/>
      <c r="D722" s="48"/>
    </row>
    <row r="723" spans="1:4" ht="18">
      <c r="A723" s="47"/>
      <c r="B723" s="47"/>
      <c r="C723" s="48"/>
      <c r="D723" s="48"/>
    </row>
    <row r="724" spans="1:4" ht="18">
      <c r="A724" s="47"/>
      <c r="B724" s="47"/>
      <c r="C724" s="48"/>
      <c r="D724" s="48"/>
    </row>
    <row r="725" spans="1:4" ht="18">
      <c r="A725" s="47"/>
      <c r="B725" s="47"/>
      <c r="C725" s="48"/>
      <c r="D725" s="48"/>
    </row>
    <row r="726" spans="1:4" ht="18">
      <c r="A726" s="47"/>
      <c r="B726" s="47"/>
      <c r="C726" s="48"/>
      <c r="D726" s="48"/>
    </row>
    <row r="727" spans="1:4" ht="18">
      <c r="A727" s="47"/>
      <c r="B727" s="47"/>
      <c r="C727" s="48"/>
      <c r="D727" s="48"/>
    </row>
    <row r="728" spans="1:4" ht="18">
      <c r="A728" s="47"/>
      <c r="B728" s="47"/>
      <c r="C728" s="48"/>
      <c r="D728" s="48"/>
    </row>
    <row r="729" spans="1:4" ht="18">
      <c r="A729" s="47"/>
      <c r="B729" s="47"/>
      <c r="C729" s="48"/>
      <c r="D729" s="48"/>
    </row>
    <row r="730" spans="1:4" ht="18">
      <c r="A730" s="47"/>
      <c r="B730" s="47"/>
      <c r="C730" s="48"/>
      <c r="D730" s="48"/>
    </row>
    <row r="731" spans="1:4" ht="18">
      <c r="A731" s="47"/>
      <c r="B731" s="47"/>
      <c r="C731" s="48"/>
      <c r="D731" s="48"/>
    </row>
    <row r="732" spans="1:4" ht="18">
      <c r="A732" s="47"/>
      <c r="B732" s="47"/>
      <c r="C732" s="48"/>
      <c r="D732" s="48"/>
    </row>
    <row r="733" spans="1:4" ht="18">
      <c r="A733" s="47"/>
      <c r="B733" s="47"/>
      <c r="C733" s="48"/>
      <c r="D733" s="48"/>
    </row>
    <row r="734" spans="1:4" ht="18">
      <c r="A734" s="47"/>
      <c r="B734" s="47"/>
      <c r="C734" s="48"/>
      <c r="D734" s="48"/>
    </row>
    <row r="735" spans="1:4" ht="18">
      <c r="A735" s="47"/>
      <c r="B735" s="47"/>
      <c r="C735" s="48"/>
      <c r="D735" s="48"/>
    </row>
    <row r="736" spans="1:4" ht="18">
      <c r="A736" s="47"/>
      <c r="B736" s="47"/>
      <c r="C736" s="48"/>
      <c r="D736" s="48"/>
    </row>
    <row r="737" spans="1:4" ht="18">
      <c r="A737" s="47"/>
      <c r="B737" s="47"/>
      <c r="C737" s="48"/>
      <c r="D737" s="48"/>
    </row>
    <row r="738" spans="1:4" ht="18">
      <c r="A738" s="47"/>
      <c r="B738" s="47"/>
      <c r="C738" s="48"/>
      <c r="D738" s="48"/>
    </row>
    <row r="739" spans="1:4" ht="18">
      <c r="A739" s="47"/>
      <c r="B739" s="47"/>
      <c r="C739" s="48"/>
      <c r="D739" s="48"/>
    </row>
    <row r="740" spans="1:4" ht="18">
      <c r="A740" s="47"/>
      <c r="B740" s="47"/>
      <c r="C740" s="48"/>
      <c r="D740" s="48"/>
    </row>
    <row r="741" spans="1:4" ht="18">
      <c r="A741" s="47"/>
      <c r="B741" s="47"/>
      <c r="C741" s="48"/>
      <c r="D741" s="48"/>
    </row>
    <row r="742" spans="1:4" ht="18">
      <c r="A742" s="47"/>
      <c r="B742" s="47"/>
      <c r="C742" s="48"/>
      <c r="D742" s="48"/>
    </row>
    <row r="743" spans="1:4" ht="18">
      <c r="A743" s="47"/>
      <c r="B743" s="47"/>
      <c r="C743" s="48"/>
      <c r="D743" s="48"/>
    </row>
    <row r="744" spans="1:4" ht="18">
      <c r="A744" s="47"/>
      <c r="B744" s="47"/>
      <c r="C744" s="48"/>
      <c r="D744" s="48"/>
    </row>
    <row r="745" spans="1:4" ht="18">
      <c r="A745" s="47"/>
      <c r="B745" s="47"/>
      <c r="C745" s="48"/>
      <c r="D745" s="48"/>
    </row>
    <row r="746" spans="1:4" ht="18">
      <c r="A746" s="47"/>
      <c r="B746" s="47"/>
      <c r="C746" s="48"/>
      <c r="D746" s="48"/>
    </row>
    <row r="747" spans="1:4" ht="18">
      <c r="A747" s="47"/>
      <c r="B747" s="47"/>
      <c r="C747" s="48"/>
      <c r="D747" s="48"/>
    </row>
    <row r="748" spans="1:4" ht="18">
      <c r="A748" s="47"/>
      <c r="B748" s="47"/>
      <c r="C748" s="48"/>
      <c r="D748" s="48"/>
    </row>
    <row r="749" spans="1:4" ht="18">
      <c r="A749" s="47"/>
      <c r="B749" s="47"/>
      <c r="C749" s="48"/>
      <c r="D749" s="48"/>
    </row>
    <row r="750" spans="1:4" ht="18">
      <c r="A750" s="47"/>
      <c r="B750" s="47"/>
      <c r="C750" s="48"/>
      <c r="D750" s="48"/>
    </row>
    <row r="751" spans="1:4" ht="18">
      <c r="A751" s="47"/>
      <c r="B751" s="47"/>
      <c r="C751" s="48"/>
      <c r="D751" s="48"/>
    </row>
    <row r="752" spans="1:4" ht="18">
      <c r="A752" s="47"/>
      <c r="B752" s="47"/>
      <c r="C752" s="48"/>
      <c r="D752" s="48"/>
    </row>
    <row r="753" spans="1:4" ht="18">
      <c r="A753" s="47"/>
      <c r="B753" s="47"/>
      <c r="C753" s="48"/>
      <c r="D753" s="48"/>
    </row>
    <row r="754" spans="1:4" ht="18">
      <c r="A754" s="47"/>
      <c r="B754" s="47"/>
      <c r="C754" s="48"/>
      <c r="D754" s="48"/>
    </row>
    <row r="755" spans="1:4" ht="18">
      <c r="A755" s="47"/>
      <c r="B755" s="47"/>
      <c r="C755" s="48"/>
      <c r="D755" s="48"/>
    </row>
    <row r="756" spans="1:4" ht="18">
      <c r="A756" s="47"/>
      <c r="B756" s="47"/>
      <c r="C756" s="48"/>
      <c r="D756" s="48"/>
    </row>
    <row r="757" spans="1:4" ht="18">
      <c r="A757" s="47"/>
      <c r="B757" s="47"/>
      <c r="C757" s="48"/>
      <c r="D757" s="48"/>
    </row>
    <row r="758" spans="1:4" ht="18">
      <c r="A758" s="47"/>
      <c r="B758" s="47"/>
      <c r="C758" s="48"/>
      <c r="D758" s="48"/>
    </row>
    <row r="759" spans="1:4" ht="18">
      <c r="A759" s="47"/>
      <c r="B759" s="47"/>
      <c r="C759" s="48"/>
      <c r="D759" s="48"/>
    </row>
    <row r="760" spans="1:4" ht="18">
      <c r="A760" s="47"/>
      <c r="B760" s="47"/>
      <c r="C760" s="48"/>
      <c r="D760" s="48"/>
    </row>
    <row r="761" spans="1:4" ht="18">
      <c r="A761" s="47"/>
      <c r="B761" s="47"/>
      <c r="C761" s="48"/>
      <c r="D761" s="48"/>
    </row>
    <row r="762" spans="1:4" ht="18">
      <c r="A762" s="47"/>
      <c r="B762" s="47"/>
      <c r="C762" s="48"/>
      <c r="D762" s="48"/>
    </row>
    <row r="763" spans="1:4" ht="18">
      <c r="A763" s="47"/>
      <c r="B763" s="47"/>
      <c r="C763" s="48"/>
      <c r="D763" s="48"/>
    </row>
    <row r="764" spans="1:4" ht="18">
      <c r="A764" s="47"/>
      <c r="B764" s="47"/>
      <c r="C764" s="48"/>
      <c r="D764" s="48"/>
    </row>
    <row r="765" spans="1:4" ht="18">
      <c r="A765" s="47"/>
      <c r="B765" s="47"/>
      <c r="C765" s="48"/>
      <c r="D765" s="48"/>
    </row>
    <row r="766" spans="1:4" ht="18">
      <c r="A766" s="47"/>
      <c r="B766" s="47"/>
      <c r="C766" s="48"/>
      <c r="D766" s="48"/>
    </row>
    <row r="767" spans="1:4" ht="18">
      <c r="A767" s="47"/>
      <c r="B767" s="47"/>
      <c r="C767" s="48"/>
      <c r="D767" s="48"/>
    </row>
    <row r="768" spans="1:4" ht="18">
      <c r="A768" s="47"/>
      <c r="B768" s="47"/>
      <c r="C768" s="48"/>
      <c r="D768" s="48"/>
    </row>
    <row r="769" spans="1:4" ht="18">
      <c r="A769" s="47"/>
      <c r="B769" s="47"/>
      <c r="C769" s="48"/>
      <c r="D769" s="48"/>
    </row>
    <row r="770" spans="1:4" ht="18">
      <c r="A770" s="47"/>
      <c r="B770" s="47"/>
      <c r="C770" s="48"/>
      <c r="D770" s="48"/>
    </row>
    <row r="771" spans="1:4" ht="18">
      <c r="A771" s="47"/>
      <c r="B771" s="47"/>
      <c r="C771" s="48"/>
      <c r="D771" s="48"/>
    </row>
    <row r="772" spans="1:4" ht="18">
      <c r="A772" s="47"/>
      <c r="B772" s="47"/>
      <c r="C772" s="48"/>
      <c r="D772" s="48"/>
    </row>
    <row r="773" spans="1:4" ht="18">
      <c r="A773" s="47"/>
      <c r="B773" s="47"/>
      <c r="C773" s="48"/>
      <c r="D773" s="48"/>
    </row>
    <row r="774" spans="1:4" ht="18">
      <c r="A774" s="47"/>
      <c r="B774" s="47"/>
      <c r="C774" s="48"/>
      <c r="D774" s="48"/>
    </row>
    <row r="775" spans="1:4" ht="18">
      <c r="A775" s="47"/>
      <c r="B775" s="47"/>
      <c r="C775" s="48"/>
      <c r="D775" s="48"/>
    </row>
    <row r="776" spans="1:4" ht="18">
      <c r="A776" s="47"/>
      <c r="B776" s="47"/>
      <c r="C776" s="48"/>
      <c r="D776" s="48"/>
    </row>
    <row r="777" spans="1:4" ht="18">
      <c r="A777" s="47"/>
      <c r="B777" s="47"/>
      <c r="C777" s="48"/>
      <c r="D777" s="48"/>
    </row>
    <row r="778" spans="1:4" ht="18">
      <c r="A778" s="47"/>
      <c r="B778" s="47"/>
      <c r="C778" s="48"/>
      <c r="D778" s="48"/>
    </row>
    <row r="779" spans="1:4" ht="18">
      <c r="A779" s="47"/>
      <c r="B779" s="47"/>
      <c r="C779" s="48"/>
      <c r="D779" s="48"/>
    </row>
    <row r="780" spans="1:4" ht="18">
      <c r="A780" s="47"/>
      <c r="B780" s="47"/>
      <c r="C780" s="48"/>
      <c r="D780" s="48"/>
    </row>
    <row r="781" spans="1:4" ht="18">
      <c r="A781" s="47"/>
      <c r="B781" s="47"/>
      <c r="C781" s="48"/>
      <c r="D781" s="48"/>
    </row>
    <row r="782" spans="1:4" ht="18">
      <c r="A782" s="47"/>
      <c r="B782" s="47"/>
      <c r="C782" s="48"/>
      <c r="D782" s="48"/>
    </row>
    <row r="783" spans="1:4" ht="18">
      <c r="A783" s="47"/>
      <c r="B783" s="47"/>
      <c r="C783" s="48"/>
      <c r="D783" s="48"/>
    </row>
    <row r="784" spans="1:4" ht="18">
      <c r="A784" s="47"/>
      <c r="B784" s="47"/>
      <c r="C784" s="48"/>
      <c r="D784" s="48"/>
    </row>
    <row r="785" spans="1:4" ht="18">
      <c r="A785" s="47"/>
      <c r="B785" s="47"/>
      <c r="C785" s="48"/>
      <c r="D785" s="48"/>
    </row>
    <row r="786" spans="1:4" ht="18">
      <c r="A786" s="47"/>
      <c r="B786" s="47"/>
      <c r="C786" s="48"/>
      <c r="D786" s="48"/>
    </row>
    <row r="787" spans="1:4" ht="18">
      <c r="A787" s="47"/>
      <c r="B787" s="47"/>
      <c r="C787" s="48"/>
      <c r="D787" s="48"/>
    </row>
    <row r="788" spans="1:4" ht="18">
      <c r="A788" s="47"/>
      <c r="B788" s="47"/>
      <c r="C788" s="48"/>
      <c r="D788" s="48"/>
    </row>
    <row r="789" spans="1:4" ht="18">
      <c r="A789" s="47"/>
      <c r="B789" s="47"/>
      <c r="C789" s="48"/>
      <c r="D789" s="48"/>
    </row>
    <row r="790" spans="1:4" ht="18">
      <c r="A790" s="47"/>
      <c r="B790" s="47"/>
      <c r="C790" s="48"/>
      <c r="D790" s="48"/>
    </row>
    <row r="791" spans="1:4" ht="18">
      <c r="A791" s="47"/>
      <c r="B791" s="47"/>
      <c r="C791" s="48"/>
      <c r="D791" s="48"/>
    </row>
    <row r="792" spans="1:4" ht="18">
      <c r="A792" s="47"/>
      <c r="B792" s="47"/>
      <c r="C792" s="48"/>
      <c r="D792" s="48"/>
    </row>
    <row r="793" spans="1:4" ht="18">
      <c r="A793" s="47"/>
      <c r="B793" s="47"/>
      <c r="C793" s="48"/>
      <c r="D793" s="48"/>
    </row>
    <row r="794" spans="1:4" ht="18">
      <c r="A794" s="47"/>
      <c r="B794" s="47"/>
      <c r="C794" s="48"/>
      <c r="D794" s="48"/>
    </row>
    <row r="795" spans="1:4" ht="18">
      <c r="A795" s="47"/>
      <c r="B795" s="47"/>
      <c r="C795" s="48"/>
      <c r="D795" s="48"/>
    </row>
    <row r="796" spans="1:4" ht="18">
      <c r="A796" s="47"/>
      <c r="B796" s="47"/>
      <c r="C796" s="48"/>
      <c r="D796" s="48"/>
    </row>
    <row r="797" spans="1:4" ht="18">
      <c r="A797" s="47"/>
      <c r="B797" s="47"/>
      <c r="C797" s="48"/>
      <c r="D797" s="48"/>
    </row>
    <row r="798" spans="1:4" ht="18">
      <c r="A798" s="47"/>
      <c r="B798" s="47"/>
      <c r="C798" s="48"/>
      <c r="D798" s="48"/>
    </row>
    <row r="799" spans="1:4" ht="18">
      <c r="A799" s="47"/>
      <c r="B799" s="47"/>
      <c r="C799" s="48"/>
      <c r="D799" s="48"/>
    </row>
    <row r="800" spans="1:4" ht="18">
      <c r="A800" s="47"/>
      <c r="B800" s="47"/>
      <c r="C800" s="48"/>
      <c r="D800" s="48"/>
    </row>
    <row r="801" spans="1:4" ht="18">
      <c r="A801" s="47"/>
      <c r="B801" s="47"/>
      <c r="C801" s="48"/>
      <c r="D801" s="48"/>
    </row>
    <row r="802" spans="1:4" ht="18">
      <c r="A802" s="47"/>
      <c r="B802" s="47"/>
      <c r="C802" s="48"/>
      <c r="D802" s="48"/>
    </row>
    <row r="803" spans="1:4" ht="18">
      <c r="A803" s="47"/>
      <c r="B803" s="47"/>
      <c r="C803" s="48"/>
      <c r="D803" s="48"/>
    </row>
    <row r="804" spans="1:4" ht="18">
      <c r="A804" s="47"/>
      <c r="B804" s="47"/>
      <c r="C804" s="48"/>
      <c r="D804" s="48"/>
    </row>
    <row r="805" spans="1:4" ht="18">
      <c r="A805" s="47"/>
      <c r="B805" s="47"/>
      <c r="C805" s="48"/>
      <c r="D805" s="48"/>
    </row>
    <row r="806" spans="1:4" ht="18">
      <c r="A806" s="47"/>
      <c r="B806" s="47"/>
      <c r="C806" s="48"/>
      <c r="D806" s="48"/>
    </row>
    <row r="807" spans="1:4" ht="18">
      <c r="A807" s="47"/>
      <c r="B807" s="47"/>
      <c r="C807" s="48"/>
      <c r="D807" s="48"/>
    </row>
    <row r="808" spans="1:4" ht="18">
      <c r="A808" s="47"/>
      <c r="B808" s="47"/>
      <c r="C808" s="48"/>
      <c r="D808" s="48"/>
    </row>
    <row r="809" spans="1:4" ht="18">
      <c r="A809" s="47"/>
      <c r="B809" s="47"/>
      <c r="C809" s="48"/>
      <c r="D809" s="48"/>
    </row>
    <row r="810" spans="1:4" ht="18">
      <c r="A810" s="47"/>
      <c r="B810" s="47"/>
      <c r="C810" s="48"/>
      <c r="D810" s="48"/>
    </row>
    <row r="811" spans="1:4" ht="18">
      <c r="A811" s="47"/>
      <c r="B811" s="47"/>
      <c r="C811" s="48"/>
      <c r="D811" s="48"/>
    </row>
    <row r="812" spans="1:4" ht="18">
      <c r="A812" s="47"/>
      <c r="B812" s="47"/>
      <c r="C812" s="48"/>
      <c r="D812" s="48"/>
    </row>
    <row r="813" spans="1:4" ht="18">
      <c r="A813" s="47"/>
      <c r="B813" s="47"/>
      <c r="C813" s="48"/>
      <c r="D813" s="48"/>
    </row>
    <row r="814" spans="1:4" ht="18">
      <c r="A814" s="47"/>
      <c r="B814" s="47"/>
      <c r="C814" s="48"/>
      <c r="D814" s="48"/>
    </row>
    <row r="815" spans="1:4" ht="18">
      <c r="A815" s="47"/>
      <c r="B815" s="47"/>
      <c r="C815" s="48"/>
      <c r="D815" s="48"/>
    </row>
    <row r="816" spans="1:4" ht="18">
      <c r="A816" s="47"/>
      <c r="B816" s="47"/>
      <c r="C816" s="48"/>
      <c r="D816" s="48"/>
    </row>
    <row r="817" spans="1:4" ht="18">
      <c r="A817" s="47"/>
      <c r="B817" s="47"/>
      <c r="C817" s="48"/>
      <c r="D817" s="48"/>
    </row>
    <row r="818" spans="1:4" ht="18">
      <c r="A818" s="47"/>
      <c r="B818" s="47"/>
      <c r="C818" s="48"/>
      <c r="D818" s="48"/>
    </row>
    <row r="819" spans="1:4" ht="18">
      <c r="A819" s="47"/>
      <c r="B819" s="47"/>
      <c r="C819" s="48"/>
      <c r="D819" s="48"/>
    </row>
    <row r="820" spans="1:4" ht="18">
      <c r="A820" s="47"/>
      <c r="B820" s="47"/>
      <c r="C820" s="48"/>
      <c r="D820" s="48"/>
    </row>
    <row r="821" spans="1:4" ht="18">
      <c r="A821" s="47"/>
      <c r="B821" s="47"/>
      <c r="C821" s="48"/>
      <c r="D821" s="48"/>
    </row>
    <row r="822" spans="1:4" ht="18">
      <c r="A822" s="47"/>
      <c r="B822" s="47"/>
      <c r="C822" s="48"/>
      <c r="D822" s="48"/>
    </row>
    <row r="823" spans="1:4" ht="18">
      <c r="A823" s="47"/>
      <c r="B823" s="47"/>
      <c r="C823" s="48"/>
      <c r="D823" s="48"/>
    </row>
    <row r="824" spans="1:4" ht="18">
      <c r="A824" s="47"/>
      <c r="B824" s="47"/>
      <c r="C824" s="48"/>
      <c r="D824" s="48"/>
    </row>
    <row r="825" spans="1:4" ht="18">
      <c r="A825" s="47"/>
      <c r="B825" s="47"/>
      <c r="C825" s="48"/>
      <c r="D825" s="48"/>
    </row>
    <row r="826" spans="1:4" ht="18">
      <c r="A826" s="47"/>
      <c r="B826" s="47"/>
      <c r="C826" s="48"/>
      <c r="D826" s="48"/>
    </row>
    <row r="827" spans="1:4" ht="18">
      <c r="A827" s="47"/>
      <c r="B827" s="47"/>
      <c r="C827" s="48"/>
      <c r="D827" s="48"/>
    </row>
    <row r="828" spans="1:4" ht="18">
      <c r="A828" s="47"/>
      <c r="B828" s="47"/>
      <c r="C828" s="48"/>
      <c r="D828" s="48"/>
    </row>
    <row r="829" spans="1:4" ht="18">
      <c r="A829" s="47"/>
      <c r="B829" s="47"/>
      <c r="C829" s="48"/>
      <c r="D829" s="48"/>
    </row>
    <row r="830" spans="1:4" ht="18">
      <c r="A830" s="47"/>
      <c r="B830" s="47"/>
      <c r="C830" s="48"/>
      <c r="D830" s="48"/>
    </row>
    <row r="831" spans="1:4" ht="18">
      <c r="A831" s="47"/>
      <c r="B831" s="47"/>
      <c r="C831" s="48"/>
      <c r="D831" s="48"/>
    </row>
    <row r="832" spans="1:4" ht="18">
      <c r="A832" s="47"/>
      <c r="B832" s="47"/>
      <c r="C832" s="48"/>
      <c r="D832" s="48"/>
    </row>
    <row r="833" spans="1:4" ht="18">
      <c r="A833" s="47"/>
      <c r="B833" s="47"/>
      <c r="C833" s="48"/>
      <c r="D833" s="48"/>
    </row>
    <row r="834" spans="1:4" ht="18">
      <c r="A834" s="47"/>
      <c r="B834" s="47"/>
      <c r="C834" s="48"/>
      <c r="D834" s="48"/>
    </row>
    <row r="835" spans="1:4" ht="18">
      <c r="A835" s="47"/>
      <c r="B835" s="47"/>
      <c r="C835" s="48"/>
      <c r="D835" s="48"/>
    </row>
    <row r="836" spans="1:4" ht="18">
      <c r="A836" s="47"/>
      <c r="B836" s="47"/>
      <c r="C836" s="48"/>
      <c r="D836" s="48"/>
    </row>
    <row r="837" spans="1:4" ht="18">
      <c r="A837" s="47"/>
      <c r="B837" s="47"/>
      <c r="C837" s="48"/>
      <c r="D837" s="48"/>
    </row>
    <row r="838" spans="1:4" ht="18">
      <c r="A838" s="47"/>
      <c r="B838" s="47"/>
      <c r="C838" s="48"/>
      <c r="D838" s="48"/>
    </row>
    <row r="839" spans="1:4" ht="18">
      <c r="A839" s="47"/>
      <c r="B839" s="47"/>
      <c r="C839" s="48"/>
      <c r="D839" s="48"/>
    </row>
    <row r="840" spans="1:4" ht="18">
      <c r="A840" s="47"/>
      <c r="B840" s="47"/>
      <c r="C840" s="48"/>
      <c r="D840" s="48"/>
    </row>
    <row r="841" spans="1:4" ht="18">
      <c r="A841" s="47"/>
      <c r="B841" s="47"/>
      <c r="C841" s="48"/>
      <c r="D841" s="48"/>
    </row>
    <row r="842" spans="1:4" ht="18">
      <c r="A842" s="47"/>
      <c r="B842" s="47"/>
      <c r="C842" s="48"/>
      <c r="D842" s="48"/>
    </row>
    <row r="843" spans="1:4" ht="18">
      <c r="A843" s="47"/>
      <c r="B843" s="47"/>
      <c r="C843" s="48"/>
      <c r="D843" s="48"/>
    </row>
    <row r="844" spans="1:4" ht="18">
      <c r="A844" s="47"/>
      <c r="B844" s="47"/>
      <c r="C844" s="48"/>
      <c r="D844" s="48"/>
    </row>
    <row r="845" spans="1:4" ht="18">
      <c r="A845" s="47"/>
      <c r="B845" s="47"/>
      <c r="C845" s="48"/>
      <c r="D845" s="48"/>
    </row>
    <row r="846" spans="1:4" ht="18">
      <c r="A846" s="47"/>
      <c r="B846" s="47"/>
      <c r="C846" s="48"/>
      <c r="D846" s="48"/>
    </row>
    <row r="847" spans="1:4" ht="18">
      <c r="A847" s="47"/>
      <c r="B847" s="47"/>
      <c r="C847" s="48"/>
      <c r="D847" s="48"/>
    </row>
    <row r="848" spans="1:4" ht="18">
      <c r="A848" s="47"/>
      <c r="B848" s="47"/>
      <c r="C848" s="48"/>
      <c r="D848" s="48"/>
    </row>
    <row r="849" spans="1:4" ht="18">
      <c r="A849" s="47"/>
      <c r="B849" s="47"/>
      <c r="C849" s="48"/>
      <c r="D849" s="48"/>
    </row>
    <row r="850" spans="1:4" ht="18">
      <c r="A850" s="47"/>
      <c r="B850" s="47"/>
      <c r="C850" s="48"/>
      <c r="D850" s="48"/>
    </row>
    <row r="851" spans="1:4" ht="18">
      <c r="A851" s="47"/>
      <c r="B851" s="47"/>
      <c r="C851" s="48"/>
      <c r="D851" s="48"/>
    </row>
    <row r="852" spans="1:4" ht="18">
      <c r="A852" s="47"/>
      <c r="B852" s="47"/>
      <c r="C852" s="48"/>
      <c r="D852" s="48"/>
    </row>
    <row r="853" spans="1:4" ht="18">
      <c r="A853" s="47"/>
      <c r="B853" s="47"/>
      <c r="C853" s="48"/>
      <c r="D853" s="48"/>
    </row>
    <row r="854" spans="1:4" ht="18">
      <c r="A854" s="47"/>
      <c r="B854" s="47"/>
      <c r="C854" s="48"/>
      <c r="D854" s="48"/>
    </row>
    <row r="855" spans="1:4" ht="18">
      <c r="A855" s="47"/>
      <c r="B855" s="47"/>
      <c r="C855" s="48"/>
      <c r="D855" s="48"/>
    </row>
    <row r="856" spans="1:4" ht="18">
      <c r="A856" s="47"/>
      <c r="B856" s="47"/>
      <c r="C856" s="48"/>
      <c r="D856" s="48"/>
    </row>
    <row r="857" spans="1:4" ht="18">
      <c r="A857" s="47"/>
      <c r="B857" s="47"/>
      <c r="C857" s="48"/>
      <c r="D857" s="48"/>
    </row>
    <row r="858" spans="1:4" ht="18">
      <c r="A858" s="47"/>
      <c r="B858" s="47"/>
      <c r="C858" s="48"/>
      <c r="D858" s="48"/>
    </row>
    <row r="859" spans="1:4" ht="18">
      <c r="A859" s="47"/>
      <c r="B859" s="47"/>
      <c r="C859" s="48"/>
      <c r="D859" s="48"/>
    </row>
    <row r="860" spans="1:4" ht="18">
      <c r="A860" s="47"/>
      <c r="B860" s="47"/>
      <c r="C860" s="48"/>
      <c r="D860" s="48"/>
    </row>
    <row r="861" spans="1:4" ht="18">
      <c r="A861" s="47"/>
      <c r="B861" s="47"/>
      <c r="C861" s="48"/>
      <c r="D861" s="48"/>
    </row>
    <row r="862" spans="1:4" ht="18">
      <c r="A862" s="47"/>
      <c r="B862" s="47"/>
      <c r="C862" s="48"/>
      <c r="D862" s="48"/>
    </row>
    <row r="863" spans="1:4" ht="18">
      <c r="A863" s="47"/>
      <c r="B863" s="47"/>
      <c r="C863" s="48"/>
      <c r="D863" s="48"/>
    </row>
    <row r="864" spans="1:4" ht="18">
      <c r="A864" s="47"/>
      <c r="B864" s="47"/>
      <c r="C864" s="48"/>
      <c r="D864" s="48"/>
    </row>
    <row r="865" spans="1:4" ht="18">
      <c r="A865" s="47"/>
      <c r="B865" s="47"/>
      <c r="C865" s="48"/>
      <c r="D865" s="48"/>
    </row>
    <row r="866" spans="1:4" ht="18">
      <c r="A866" s="47"/>
      <c r="B866" s="47"/>
      <c r="C866" s="48"/>
      <c r="D866" s="48"/>
    </row>
    <row r="867" spans="1:4" ht="18">
      <c r="A867" s="47"/>
      <c r="B867" s="47"/>
      <c r="C867" s="48"/>
      <c r="D867" s="48"/>
    </row>
    <row r="868" spans="1:4" ht="18">
      <c r="A868" s="47"/>
      <c r="B868" s="47"/>
      <c r="C868" s="48"/>
      <c r="D868" s="48"/>
    </row>
    <row r="869" spans="1:4" ht="18">
      <c r="A869" s="47"/>
      <c r="B869" s="47"/>
      <c r="C869" s="48"/>
      <c r="D869" s="48"/>
    </row>
    <row r="870" spans="1:4" ht="18">
      <c r="A870" s="47"/>
      <c r="B870" s="47"/>
      <c r="C870" s="48"/>
      <c r="D870" s="48"/>
    </row>
    <row r="871" spans="1:4" ht="18">
      <c r="A871" s="47"/>
      <c r="B871" s="47"/>
      <c r="C871" s="48"/>
      <c r="D871" s="48"/>
    </row>
    <row r="872" spans="1:4" ht="18">
      <c r="A872" s="47"/>
      <c r="B872" s="47"/>
      <c r="C872" s="48"/>
      <c r="D872" s="48"/>
    </row>
    <row r="873" spans="1:4" ht="18">
      <c r="A873" s="47"/>
      <c r="B873" s="47"/>
      <c r="C873" s="48"/>
      <c r="D873" s="48"/>
    </row>
    <row r="874" spans="1:4" ht="18">
      <c r="A874" s="47"/>
      <c r="B874" s="47"/>
      <c r="C874" s="48"/>
      <c r="D874" s="48"/>
    </row>
    <row r="875" spans="1:4" ht="18">
      <c r="A875" s="47"/>
      <c r="B875" s="47"/>
      <c r="C875" s="48"/>
      <c r="D875" s="48"/>
    </row>
    <row r="876" spans="1:4" ht="18">
      <c r="A876" s="47"/>
      <c r="B876" s="47"/>
      <c r="C876" s="48"/>
      <c r="D876" s="48"/>
    </row>
    <row r="877" spans="1:4" ht="18">
      <c r="A877" s="47"/>
      <c r="B877" s="47"/>
      <c r="C877" s="48"/>
      <c r="D877" s="48"/>
    </row>
    <row r="878" spans="1:4" ht="18">
      <c r="A878" s="47"/>
      <c r="B878" s="47"/>
      <c r="C878" s="48"/>
      <c r="D878" s="48"/>
    </row>
    <row r="879" spans="1:4" ht="18">
      <c r="A879" s="47"/>
      <c r="B879" s="47"/>
      <c r="C879" s="48"/>
      <c r="D879" s="48"/>
    </row>
    <row r="880" spans="1:4" ht="18">
      <c r="A880" s="47"/>
      <c r="B880" s="47"/>
      <c r="C880" s="48"/>
      <c r="D880" s="48"/>
    </row>
    <row r="881" spans="1:4" ht="18">
      <c r="A881" s="47"/>
      <c r="B881" s="47"/>
      <c r="C881" s="48"/>
      <c r="D881" s="48"/>
    </row>
    <row r="882" spans="1:4" ht="18">
      <c r="A882" s="47"/>
      <c r="B882" s="47"/>
      <c r="C882" s="48"/>
      <c r="D882" s="48"/>
    </row>
    <row r="883" spans="1:4" ht="18">
      <c r="A883" s="47"/>
      <c r="B883" s="47"/>
      <c r="C883" s="48"/>
      <c r="D883" s="48"/>
    </row>
    <row r="884" spans="1:4" ht="18">
      <c r="A884" s="47"/>
      <c r="B884" s="47"/>
      <c r="C884" s="48"/>
      <c r="D884" s="48"/>
    </row>
    <row r="885" spans="1:4" ht="18">
      <c r="A885" s="47"/>
      <c r="B885" s="47"/>
      <c r="C885" s="48"/>
      <c r="D885" s="48"/>
    </row>
    <row r="886" spans="1:4" ht="18">
      <c r="A886" s="47"/>
      <c r="B886" s="47"/>
      <c r="C886" s="48"/>
      <c r="D886" s="48"/>
    </row>
    <row r="887" spans="1:4" ht="18">
      <c r="A887" s="47"/>
      <c r="B887" s="47"/>
      <c r="C887" s="48"/>
      <c r="D887" s="48"/>
    </row>
    <row r="888" spans="1:4" ht="18">
      <c r="A888" s="47"/>
      <c r="B888" s="47"/>
      <c r="C888" s="48"/>
      <c r="D888" s="48"/>
    </row>
    <row r="889" spans="1:4" ht="18">
      <c r="A889" s="47"/>
      <c r="B889" s="47"/>
      <c r="C889" s="48"/>
      <c r="D889" s="48"/>
    </row>
    <row r="890" spans="1:4" ht="18">
      <c r="A890" s="47"/>
      <c r="B890" s="47"/>
      <c r="C890" s="48"/>
      <c r="D890" s="48"/>
    </row>
    <row r="891" spans="1:4" ht="18">
      <c r="A891" s="47"/>
      <c r="B891" s="47"/>
      <c r="C891" s="48"/>
      <c r="D891" s="48"/>
    </row>
    <row r="892" spans="1:4" ht="18">
      <c r="A892" s="47"/>
      <c r="B892" s="47"/>
      <c r="C892" s="48"/>
      <c r="D892" s="48"/>
    </row>
    <row r="893" spans="1:4" ht="18">
      <c r="A893" s="47"/>
      <c r="B893" s="47"/>
      <c r="C893" s="48"/>
      <c r="D893" s="48"/>
    </row>
    <row r="894" spans="1:4" ht="18">
      <c r="A894" s="47"/>
      <c r="B894" s="47"/>
      <c r="C894" s="48"/>
      <c r="D894" s="48"/>
    </row>
    <row r="895" spans="1:4" ht="18">
      <c r="A895" s="47"/>
      <c r="B895" s="47"/>
      <c r="C895" s="48"/>
      <c r="D895" s="48"/>
    </row>
    <row r="896" spans="1:4" ht="18">
      <c r="A896" s="47"/>
      <c r="B896" s="47"/>
      <c r="C896" s="48"/>
      <c r="D896" s="48"/>
    </row>
    <row r="897" spans="1:4" ht="18">
      <c r="A897" s="47"/>
      <c r="B897" s="47"/>
      <c r="C897" s="48"/>
      <c r="D897" s="48"/>
    </row>
    <row r="898" spans="1:4" ht="18">
      <c r="A898" s="47"/>
      <c r="B898" s="47"/>
      <c r="C898" s="48"/>
      <c r="D898" s="48"/>
    </row>
    <row r="899" spans="1:4" ht="18">
      <c r="A899" s="47"/>
      <c r="B899" s="47"/>
      <c r="C899" s="48"/>
      <c r="D899" s="48"/>
    </row>
    <row r="900" spans="1:4" ht="18">
      <c r="A900" s="47"/>
      <c r="B900" s="47"/>
      <c r="C900" s="48"/>
      <c r="D900" s="48"/>
    </row>
    <row r="901" spans="1:4" ht="18">
      <c r="A901" s="47"/>
      <c r="B901" s="47"/>
      <c r="C901" s="48"/>
      <c r="D901" s="48"/>
    </row>
    <row r="902" spans="1:4" ht="18">
      <c r="A902" s="47"/>
      <c r="B902" s="47"/>
      <c r="C902" s="48"/>
      <c r="D902" s="48"/>
    </row>
    <row r="903" spans="1:4" ht="18">
      <c r="A903" s="47"/>
      <c r="B903" s="47"/>
      <c r="C903" s="48"/>
      <c r="D903" s="48"/>
    </row>
    <row r="904" spans="1:4" ht="18">
      <c r="A904" s="47"/>
      <c r="B904" s="47"/>
      <c r="C904" s="48"/>
      <c r="D904" s="48"/>
    </row>
    <row r="905" spans="1:4" ht="18">
      <c r="A905" s="47"/>
      <c r="B905" s="47"/>
      <c r="C905" s="48"/>
      <c r="D905" s="48"/>
    </row>
    <row r="906" spans="1:4" ht="18">
      <c r="A906" s="47"/>
      <c r="B906" s="47"/>
      <c r="C906" s="48"/>
      <c r="D906" s="48"/>
    </row>
    <row r="907" spans="1:4" ht="18">
      <c r="A907" s="47"/>
      <c r="B907" s="47"/>
      <c r="C907" s="48"/>
      <c r="D907" s="48"/>
    </row>
    <row r="908" spans="1:4" ht="18">
      <c r="A908" s="47"/>
      <c r="B908" s="47"/>
      <c r="C908" s="48"/>
      <c r="D908" s="48"/>
    </row>
    <row r="909" spans="1:4" ht="18">
      <c r="A909" s="47"/>
      <c r="B909" s="47"/>
      <c r="C909" s="48"/>
      <c r="D909" s="48"/>
    </row>
    <row r="910" spans="1:4" ht="18">
      <c r="A910" s="47"/>
      <c r="B910" s="47"/>
      <c r="C910" s="48"/>
      <c r="D910" s="48"/>
    </row>
    <row r="911" spans="1:4" ht="18">
      <c r="A911" s="47"/>
      <c r="B911" s="47"/>
      <c r="C911" s="48"/>
      <c r="D911" s="48"/>
    </row>
    <row r="912" spans="1:4" ht="18">
      <c r="A912" s="47"/>
      <c r="B912" s="47"/>
      <c r="C912" s="48"/>
      <c r="D912" s="48"/>
    </row>
    <row r="913" spans="1:4" ht="18">
      <c r="A913" s="47"/>
      <c r="B913" s="47"/>
      <c r="C913" s="48"/>
      <c r="D913" s="48"/>
    </row>
    <row r="914" spans="1:4" ht="18">
      <c r="A914" s="47"/>
      <c r="B914" s="47"/>
      <c r="C914" s="48"/>
      <c r="D914" s="48"/>
    </row>
    <row r="915" spans="1:4" ht="18">
      <c r="A915" s="47"/>
      <c r="B915" s="47"/>
      <c r="C915" s="48"/>
      <c r="D915" s="48"/>
    </row>
    <row r="916" spans="1:4" ht="18">
      <c r="A916" s="47"/>
      <c r="B916" s="47"/>
      <c r="C916" s="48"/>
      <c r="D916" s="48"/>
    </row>
    <row r="917" spans="1:4" ht="18">
      <c r="A917" s="47"/>
      <c r="B917" s="47"/>
      <c r="C917" s="48"/>
      <c r="D917" s="48"/>
    </row>
    <row r="918" spans="1:4" ht="18">
      <c r="A918" s="47"/>
      <c r="B918" s="47"/>
      <c r="C918" s="48"/>
      <c r="D918" s="48"/>
    </row>
    <row r="919" spans="1:4" ht="18">
      <c r="A919" s="47"/>
      <c r="B919" s="47"/>
      <c r="C919" s="48"/>
      <c r="D919" s="48"/>
    </row>
    <row r="920" spans="1:4" ht="18">
      <c r="A920" s="47"/>
      <c r="B920" s="47"/>
      <c r="C920" s="48"/>
      <c r="D920" s="48"/>
    </row>
    <row r="921" spans="1:4" ht="18">
      <c r="A921" s="47"/>
      <c r="B921" s="47"/>
      <c r="C921" s="48"/>
      <c r="D921" s="48"/>
    </row>
    <row r="922" spans="1:4" ht="18">
      <c r="A922" s="47"/>
      <c r="B922" s="47"/>
      <c r="C922" s="48"/>
      <c r="D922" s="48"/>
    </row>
    <row r="923" spans="1:4" ht="18">
      <c r="A923" s="47"/>
      <c r="B923" s="47"/>
      <c r="C923" s="48"/>
      <c r="D923" s="48"/>
    </row>
    <row r="924" spans="1:4" ht="18">
      <c r="A924" s="47"/>
      <c r="B924" s="47"/>
      <c r="C924" s="48"/>
      <c r="D924" s="48"/>
    </row>
    <row r="925" spans="1:4" ht="18">
      <c r="A925" s="47"/>
      <c r="B925" s="47"/>
      <c r="C925" s="48"/>
      <c r="D925" s="48"/>
    </row>
    <row r="926" spans="1:4" ht="18">
      <c r="A926" s="47"/>
      <c r="B926" s="47"/>
      <c r="C926" s="48"/>
      <c r="D926" s="48"/>
    </row>
    <row r="927" spans="1:4" ht="18">
      <c r="A927" s="47"/>
      <c r="B927" s="47"/>
      <c r="C927" s="48"/>
      <c r="D927" s="48"/>
    </row>
    <row r="928" spans="1:4" ht="18">
      <c r="A928" s="47"/>
      <c r="B928" s="47"/>
      <c r="C928" s="48"/>
      <c r="D928" s="48"/>
    </row>
    <row r="929" spans="1:4" ht="18">
      <c r="A929" s="47"/>
      <c r="B929" s="47"/>
      <c r="C929" s="48"/>
      <c r="D929" s="48"/>
    </row>
    <row r="930" spans="1:4" ht="18">
      <c r="A930" s="47"/>
      <c r="B930" s="47"/>
      <c r="C930" s="48"/>
      <c r="D930" s="48"/>
    </row>
    <row r="931" spans="1:4" ht="18">
      <c r="A931" s="47"/>
      <c r="B931" s="47"/>
      <c r="C931" s="48"/>
      <c r="D931" s="48"/>
    </row>
    <row r="932" spans="1:4" ht="18">
      <c r="A932" s="47"/>
      <c r="B932" s="47"/>
      <c r="C932" s="48"/>
      <c r="D932" s="48"/>
    </row>
    <row r="933" spans="1:4" ht="18">
      <c r="A933" s="47"/>
      <c r="B933" s="47"/>
      <c r="C933" s="48"/>
      <c r="D933" s="48"/>
    </row>
    <row r="934" spans="1:4" ht="18">
      <c r="A934" s="47"/>
      <c r="B934" s="47"/>
      <c r="C934" s="48"/>
      <c r="D934" s="48"/>
    </row>
    <row r="935" spans="1:4" ht="18">
      <c r="A935" s="47"/>
      <c r="B935" s="47"/>
      <c r="C935" s="48"/>
      <c r="D935" s="48"/>
    </row>
    <row r="936" spans="1:4" ht="18">
      <c r="A936" s="47"/>
      <c r="B936" s="47"/>
      <c r="C936" s="48"/>
      <c r="D936" s="48"/>
    </row>
    <row r="937" spans="1:4" ht="18">
      <c r="A937" s="47"/>
      <c r="B937" s="47"/>
      <c r="C937" s="48"/>
      <c r="D937" s="48"/>
    </row>
    <row r="938" spans="1:4" ht="18">
      <c r="A938" s="47"/>
      <c r="B938" s="47"/>
      <c r="C938" s="48"/>
      <c r="D938" s="48"/>
    </row>
    <row r="939" spans="1:4" ht="18">
      <c r="A939" s="47"/>
      <c r="B939" s="47"/>
      <c r="C939" s="48"/>
      <c r="D939" s="48"/>
    </row>
    <row r="940" spans="1:4" ht="18">
      <c r="A940" s="47"/>
      <c r="B940" s="47"/>
      <c r="C940" s="48"/>
      <c r="D940" s="48"/>
    </row>
    <row r="941" spans="1:4" ht="18">
      <c r="A941" s="47"/>
      <c r="B941" s="47"/>
      <c r="C941" s="48"/>
      <c r="D941" s="48"/>
    </row>
    <row r="942" spans="1:4" ht="18">
      <c r="A942" s="47"/>
      <c r="B942" s="47"/>
      <c r="C942" s="48"/>
      <c r="D942" s="48"/>
    </row>
    <row r="943" spans="1:4" ht="18">
      <c r="A943" s="47"/>
      <c r="B943" s="47"/>
      <c r="C943" s="48"/>
      <c r="D943" s="48"/>
    </row>
    <row r="944" spans="1:4" ht="18">
      <c r="A944" s="47"/>
      <c r="B944" s="47"/>
      <c r="C944" s="48"/>
      <c r="D944" s="48"/>
    </row>
    <row r="945" spans="1:4" ht="18">
      <c r="A945" s="47"/>
      <c r="B945" s="47"/>
      <c r="C945" s="48"/>
      <c r="D945" s="48"/>
    </row>
    <row r="946" spans="1:4" ht="18">
      <c r="A946" s="47"/>
      <c r="B946" s="47"/>
      <c r="C946" s="48"/>
      <c r="D946" s="48"/>
    </row>
    <row r="947" spans="1:4" ht="18">
      <c r="A947" s="47"/>
      <c r="B947" s="47"/>
      <c r="C947" s="48"/>
      <c r="D947" s="48"/>
    </row>
    <row r="948" spans="1:4" ht="18">
      <c r="A948" s="47"/>
      <c r="B948" s="47"/>
      <c r="C948" s="48"/>
      <c r="D948" s="48"/>
    </row>
    <row r="949" spans="1:4" ht="18">
      <c r="A949" s="47"/>
      <c r="B949" s="47"/>
      <c r="C949" s="48"/>
      <c r="D949" s="48"/>
    </row>
    <row r="950" spans="1:4" ht="18">
      <c r="A950" s="47"/>
      <c r="B950" s="47"/>
      <c r="C950" s="48"/>
      <c r="D950" s="48"/>
    </row>
    <row r="951" spans="1:4" ht="18">
      <c r="A951" s="47"/>
      <c r="B951" s="47"/>
      <c r="C951" s="48"/>
      <c r="D951" s="48"/>
    </row>
    <row r="952" spans="1:4" ht="18">
      <c r="A952" s="47"/>
      <c r="B952" s="47"/>
      <c r="C952" s="48"/>
      <c r="D952" s="48"/>
    </row>
    <row r="953" spans="1:4" ht="18">
      <c r="A953" s="47"/>
      <c r="B953" s="47"/>
      <c r="C953" s="48"/>
      <c r="D953" s="48"/>
    </row>
    <row r="954" spans="1:4" ht="18">
      <c r="A954" s="47"/>
      <c r="B954" s="47"/>
      <c r="C954" s="48"/>
      <c r="D954" s="48"/>
    </row>
    <row r="955" spans="1:4" ht="18">
      <c r="A955" s="47"/>
      <c r="B955" s="47"/>
      <c r="C955" s="48"/>
      <c r="D955" s="48"/>
    </row>
    <row r="956" spans="1:4" ht="18">
      <c r="A956" s="47"/>
      <c r="B956" s="47"/>
      <c r="C956" s="48"/>
      <c r="D956" s="48"/>
    </row>
    <row r="957" spans="1:4" ht="18">
      <c r="A957" s="47"/>
      <c r="B957" s="47"/>
      <c r="C957" s="48"/>
      <c r="D957" s="48"/>
    </row>
    <row r="958" spans="1:4" ht="18">
      <c r="A958" s="47"/>
      <c r="B958" s="47"/>
      <c r="C958" s="48"/>
      <c r="D958" s="48"/>
    </row>
    <row r="959" spans="1:4" ht="18">
      <c r="A959" s="47"/>
      <c r="B959" s="47"/>
      <c r="C959" s="48"/>
      <c r="D959" s="48"/>
    </row>
    <row r="960" spans="1:4" ht="18">
      <c r="A960" s="47"/>
      <c r="B960" s="47"/>
      <c r="C960" s="48"/>
      <c r="D960" s="48"/>
    </row>
    <row r="961" spans="1:4" ht="18">
      <c r="A961" s="47"/>
      <c r="B961" s="47"/>
      <c r="C961" s="48"/>
      <c r="D961" s="48"/>
    </row>
    <row r="962" spans="1:4" ht="18">
      <c r="A962" s="47"/>
      <c r="B962" s="47"/>
      <c r="C962" s="48"/>
      <c r="D962" s="48"/>
    </row>
    <row r="963" spans="1:4" ht="18">
      <c r="A963" s="47"/>
      <c r="B963" s="47"/>
      <c r="C963" s="48"/>
      <c r="D963" s="48"/>
    </row>
    <row r="964" spans="1:4" ht="18">
      <c r="A964" s="47"/>
      <c r="B964" s="47"/>
      <c r="C964" s="48"/>
      <c r="D964" s="48"/>
    </row>
    <row r="965" spans="1:4" ht="18">
      <c r="A965" s="47"/>
      <c r="B965" s="47"/>
      <c r="C965" s="48"/>
      <c r="D965" s="48"/>
    </row>
    <row r="966" spans="1:4" ht="18">
      <c r="A966" s="47"/>
      <c r="B966" s="47"/>
      <c r="C966" s="48"/>
      <c r="D966" s="48"/>
    </row>
    <row r="967" spans="1:4" ht="18">
      <c r="A967" s="47"/>
      <c r="B967" s="47"/>
      <c r="C967" s="48"/>
      <c r="D967" s="48"/>
    </row>
    <row r="968" spans="1:4" ht="18">
      <c r="A968" s="47"/>
      <c r="B968" s="47"/>
      <c r="C968" s="48"/>
      <c r="D968" s="48"/>
    </row>
    <row r="969" spans="1:4" ht="18">
      <c r="A969" s="47"/>
      <c r="B969" s="47"/>
      <c r="C969" s="48"/>
      <c r="D969" s="48"/>
    </row>
    <row r="970" spans="1:4" ht="18">
      <c r="A970" s="47"/>
      <c r="B970" s="47"/>
      <c r="C970" s="48"/>
      <c r="D970" s="48"/>
    </row>
    <row r="971" spans="1:4" ht="18">
      <c r="A971" s="47"/>
      <c r="B971" s="47"/>
      <c r="C971" s="48"/>
      <c r="D971" s="48"/>
    </row>
    <row r="972" spans="1:4" ht="18">
      <c r="A972" s="47"/>
      <c r="B972" s="47"/>
      <c r="C972" s="48"/>
      <c r="D972" s="48"/>
    </row>
    <row r="973" spans="1:4" ht="18">
      <c r="A973" s="47"/>
      <c r="B973" s="47"/>
      <c r="C973" s="48"/>
      <c r="D973" s="48"/>
    </row>
    <row r="974" spans="1:4" ht="18">
      <c r="A974" s="47"/>
      <c r="B974" s="47"/>
      <c r="C974" s="48"/>
      <c r="D974" s="48"/>
    </row>
    <row r="975" spans="1:4" ht="18">
      <c r="A975" s="47"/>
      <c r="B975" s="47"/>
      <c r="C975" s="48"/>
      <c r="D975" s="48"/>
    </row>
    <row r="976" spans="1:4" ht="18">
      <c r="A976" s="47"/>
      <c r="B976" s="47"/>
      <c r="C976" s="48"/>
      <c r="D976" s="48"/>
    </row>
    <row r="977" spans="1:4" ht="18">
      <c r="A977" s="47"/>
      <c r="B977" s="47"/>
      <c r="C977" s="48"/>
      <c r="D977" s="48"/>
    </row>
    <row r="978" spans="1:4" ht="18">
      <c r="A978" s="47"/>
      <c r="B978" s="47"/>
      <c r="C978" s="48"/>
      <c r="D978" s="48"/>
    </row>
    <row r="979" spans="1:4" ht="18">
      <c r="A979" s="47"/>
      <c r="B979" s="47"/>
      <c r="C979" s="48"/>
      <c r="D979" s="48"/>
    </row>
    <row r="980" spans="1:4" ht="18">
      <c r="A980" s="47"/>
      <c r="B980" s="47"/>
      <c r="C980" s="48"/>
      <c r="D980" s="48"/>
    </row>
    <row r="981" spans="1:4" ht="18">
      <c r="A981" s="47"/>
      <c r="B981" s="47"/>
      <c r="C981" s="48"/>
      <c r="D981" s="48"/>
    </row>
    <row r="982" spans="1:4" ht="18">
      <c r="A982" s="47"/>
      <c r="B982" s="47"/>
      <c r="C982" s="48"/>
      <c r="D982" s="48"/>
    </row>
    <row r="983" spans="1:4" ht="18">
      <c r="A983" s="47"/>
      <c r="B983" s="47"/>
      <c r="C983" s="48"/>
      <c r="D983" s="48"/>
    </row>
    <row r="984" spans="1:4" ht="18">
      <c r="A984" s="47"/>
      <c r="B984" s="47"/>
      <c r="C984" s="48"/>
      <c r="D984" s="48"/>
    </row>
    <row r="985" spans="1:4" ht="18">
      <c r="A985" s="47"/>
      <c r="B985" s="47"/>
      <c r="C985" s="48"/>
      <c r="D985" s="48"/>
    </row>
    <row r="986" spans="1:4" ht="18">
      <c r="A986" s="47"/>
      <c r="B986" s="47"/>
      <c r="C986" s="48"/>
      <c r="D986" s="48"/>
    </row>
    <row r="987" spans="1:4" ht="18">
      <c r="A987" s="47"/>
      <c r="B987" s="47"/>
      <c r="C987" s="48"/>
      <c r="D987" s="48"/>
    </row>
    <row r="988" spans="1:4" ht="18">
      <c r="A988" s="47"/>
      <c r="B988" s="47"/>
      <c r="C988" s="48"/>
      <c r="D988" s="48"/>
    </row>
    <row r="989" spans="1:4" ht="18">
      <c r="A989" s="47"/>
      <c r="B989" s="47"/>
      <c r="C989" s="48"/>
      <c r="D989" s="48"/>
    </row>
    <row r="990" spans="1:4" ht="18">
      <c r="A990" s="47"/>
      <c r="B990" s="47"/>
      <c r="C990" s="48"/>
      <c r="D990" s="48"/>
    </row>
    <row r="991" spans="1:4" ht="18">
      <c r="A991" s="47"/>
      <c r="B991" s="47"/>
      <c r="C991" s="48"/>
      <c r="D991" s="48"/>
    </row>
    <row r="992" spans="1:4" ht="18">
      <c r="A992" s="47"/>
      <c r="B992" s="47"/>
      <c r="C992" s="48"/>
      <c r="D992" s="48"/>
    </row>
    <row r="993" spans="1:4" ht="18">
      <c r="A993" s="47"/>
      <c r="B993" s="47"/>
      <c r="C993" s="48"/>
      <c r="D993" s="48"/>
    </row>
    <row r="994" spans="1:4" ht="18">
      <c r="A994" s="47"/>
      <c r="B994" s="47"/>
      <c r="C994" s="48"/>
      <c r="D994" s="48"/>
    </row>
    <row r="995" spans="1:4" ht="18">
      <c r="A995" s="47"/>
      <c r="B995" s="47"/>
      <c r="C995" s="48"/>
      <c r="D995" s="48"/>
    </row>
    <row r="996" spans="1:4" ht="18">
      <c r="A996" s="47"/>
      <c r="B996" s="47"/>
      <c r="C996" s="48"/>
      <c r="D996" s="48"/>
    </row>
    <row r="997" spans="1:4" ht="18">
      <c r="A997" s="47"/>
      <c r="B997" s="47"/>
      <c r="C997" s="48"/>
      <c r="D997" s="48"/>
    </row>
    <row r="998" spans="1:4" ht="18">
      <c r="A998" s="47"/>
      <c r="B998" s="47"/>
      <c r="C998" s="48"/>
      <c r="D998" s="48"/>
    </row>
    <row r="999" spans="1:4" ht="18">
      <c r="A999" s="47"/>
      <c r="B999" s="47"/>
      <c r="C999" s="48"/>
      <c r="D999" s="48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3" max="5" width="26.7109375" customWidth="1"/>
  </cols>
  <sheetData>
    <row r="1" spans="1:5" ht="48" customHeight="1">
      <c r="A1" s="114" t="s">
        <v>118</v>
      </c>
      <c r="B1" s="63"/>
      <c r="C1" s="63"/>
      <c r="D1" s="63"/>
      <c r="E1" s="63"/>
    </row>
    <row r="2" spans="1:5" ht="36">
      <c r="A2" s="41" t="s">
        <v>62</v>
      </c>
      <c r="B2" s="41" t="s">
        <v>119</v>
      </c>
      <c r="C2" s="41" t="s">
        <v>63</v>
      </c>
      <c r="D2" s="42" t="s">
        <v>64</v>
      </c>
      <c r="E2" s="42" t="s">
        <v>65</v>
      </c>
    </row>
    <row r="3" spans="1:5" ht="18">
      <c r="A3" s="41" t="s">
        <v>66</v>
      </c>
      <c r="B3" s="49"/>
      <c r="C3" s="41" t="s">
        <v>66</v>
      </c>
      <c r="D3" s="42" t="s">
        <v>67</v>
      </c>
      <c r="E3" s="42" t="s">
        <v>67</v>
      </c>
    </row>
    <row r="4" spans="1:5" ht="18">
      <c r="A4" s="43">
        <v>50</v>
      </c>
      <c r="B4" s="50"/>
      <c r="C4" s="43" t="s">
        <v>120</v>
      </c>
      <c r="D4" s="44">
        <v>0.71</v>
      </c>
      <c r="E4" s="44">
        <v>3.35</v>
      </c>
    </row>
    <row r="5" spans="1:5" ht="18">
      <c r="A5" s="43">
        <v>80</v>
      </c>
      <c r="B5" s="50"/>
      <c r="C5" s="43" t="s">
        <v>121</v>
      </c>
      <c r="D5" s="44">
        <v>1.43</v>
      </c>
      <c r="E5" s="44">
        <v>6.83</v>
      </c>
    </row>
    <row r="6" spans="1:5" ht="18">
      <c r="A6" s="43">
        <v>100</v>
      </c>
      <c r="B6" s="50"/>
      <c r="C6" s="43" t="s">
        <v>122</v>
      </c>
      <c r="D6" s="44">
        <v>1.61</v>
      </c>
      <c r="E6" s="44">
        <v>10.039999999999999</v>
      </c>
    </row>
    <row r="7" spans="1:5" ht="18">
      <c r="A7" s="50"/>
      <c r="B7" s="50"/>
      <c r="C7" s="43" t="s">
        <v>123</v>
      </c>
      <c r="D7" s="44">
        <v>2.09</v>
      </c>
      <c r="E7" s="44">
        <v>10.199999999999999</v>
      </c>
    </row>
    <row r="8" spans="1:5" ht="18">
      <c r="A8" s="43">
        <v>150</v>
      </c>
      <c r="B8" s="50"/>
      <c r="C8" s="43" t="s">
        <v>124</v>
      </c>
      <c r="D8" s="44">
        <v>2.94</v>
      </c>
      <c r="E8" s="44">
        <v>21.08</v>
      </c>
    </row>
    <row r="9" spans="1:5" ht="18">
      <c r="A9" s="50"/>
      <c r="B9" s="50"/>
      <c r="C9" s="43" t="s">
        <v>125</v>
      </c>
      <c r="D9" s="44">
        <v>3.44</v>
      </c>
      <c r="E9" s="44">
        <v>21.24</v>
      </c>
    </row>
    <row r="10" spans="1:5" ht="18">
      <c r="A10" s="50"/>
      <c r="B10" s="50"/>
      <c r="C10" s="43" t="s">
        <v>126</v>
      </c>
      <c r="D10" s="44">
        <v>4.49</v>
      </c>
      <c r="E10" s="44">
        <v>21.59</v>
      </c>
    </row>
    <row r="11" spans="1:5" ht="18">
      <c r="A11" s="43">
        <v>180</v>
      </c>
      <c r="B11" s="50"/>
      <c r="C11" s="43" t="s">
        <v>127</v>
      </c>
      <c r="D11" s="44">
        <v>4.5</v>
      </c>
      <c r="E11" s="44">
        <v>32.9</v>
      </c>
    </row>
    <row r="12" spans="1:5" ht="18">
      <c r="A12" s="50"/>
      <c r="B12" s="50"/>
      <c r="C12" s="43" t="s">
        <v>128</v>
      </c>
      <c r="D12" s="44">
        <v>5.39</v>
      </c>
      <c r="E12" s="44">
        <v>33.200000000000003</v>
      </c>
    </row>
    <row r="13" spans="1:5" ht="18">
      <c r="A13" s="43">
        <v>200</v>
      </c>
      <c r="B13" s="50"/>
      <c r="C13" s="43" t="s">
        <v>129</v>
      </c>
      <c r="D13" s="44">
        <v>8.77</v>
      </c>
      <c r="E13" s="44">
        <v>42.66</v>
      </c>
    </row>
    <row r="14" spans="1:5" ht="18">
      <c r="A14" s="43">
        <v>250</v>
      </c>
      <c r="B14" s="50"/>
      <c r="C14" s="43" t="s">
        <v>130</v>
      </c>
      <c r="D14" s="44">
        <v>7.12</v>
      </c>
      <c r="E14" s="44">
        <v>51.44</v>
      </c>
    </row>
    <row r="15" spans="1:5" ht="18">
      <c r="A15" s="50"/>
      <c r="B15" s="50"/>
      <c r="C15" s="43" t="s">
        <v>131</v>
      </c>
      <c r="D15" s="44">
        <v>8.34</v>
      </c>
      <c r="E15" s="44">
        <v>51.84</v>
      </c>
    </row>
    <row r="16" spans="1:5" ht="18">
      <c r="A16" s="43">
        <v>280</v>
      </c>
      <c r="B16" s="50"/>
      <c r="C16" s="43" t="s">
        <v>132</v>
      </c>
      <c r="D16" s="44">
        <v>13.69</v>
      </c>
      <c r="E16" s="44">
        <v>66.11</v>
      </c>
    </row>
    <row r="17" spans="1:5" ht="18">
      <c r="A17" s="43">
        <v>300</v>
      </c>
      <c r="B17" s="50"/>
      <c r="C17" s="43" t="s">
        <v>133</v>
      </c>
      <c r="D17" s="44">
        <v>10.3</v>
      </c>
      <c r="E17" s="44">
        <v>81.319999999999993</v>
      </c>
    </row>
    <row r="18" spans="1:5" ht="18">
      <c r="A18" s="50"/>
      <c r="B18" s="50"/>
      <c r="C18" s="43" t="s">
        <v>134</v>
      </c>
      <c r="D18" s="44">
        <v>13.25</v>
      </c>
      <c r="E18" s="44">
        <v>82.31</v>
      </c>
    </row>
    <row r="19" spans="1:5" ht="18">
      <c r="A19" s="50"/>
      <c r="B19" s="50"/>
      <c r="C19" s="43" t="s">
        <v>135</v>
      </c>
      <c r="D19" s="44">
        <v>17.260000000000002</v>
      </c>
      <c r="E19" s="44">
        <v>83.65</v>
      </c>
    </row>
    <row r="20" spans="1:5" ht="18">
      <c r="A20" s="43">
        <v>400</v>
      </c>
      <c r="B20" s="50"/>
      <c r="C20" s="43" t="s">
        <v>136</v>
      </c>
      <c r="D20" s="44">
        <v>18.010000000000002</v>
      </c>
      <c r="E20" s="44">
        <v>131.6</v>
      </c>
    </row>
    <row r="21" spans="1:5" ht="18">
      <c r="A21" s="50"/>
      <c r="B21" s="50"/>
      <c r="C21" s="43" t="s">
        <v>137</v>
      </c>
      <c r="D21" s="44">
        <v>21.4</v>
      </c>
      <c r="E21" s="44">
        <v>132.72999999999999</v>
      </c>
    </row>
    <row r="22" spans="1:5" ht="18">
      <c r="A22" s="50"/>
      <c r="B22" s="50"/>
      <c r="C22" s="43" t="s">
        <v>138</v>
      </c>
      <c r="D22" s="44">
        <v>27.72</v>
      </c>
      <c r="E22" s="44">
        <v>134.84</v>
      </c>
    </row>
    <row r="23" spans="1:5" ht="18">
      <c r="A23" s="43">
        <v>450</v>
      </c>
      <c r="B23" s="50"/>
      <c r="C23" s="43" t="s">
        <v>139</v>
      </c>
      <c r="D23" s="44">
        <v>35.26</v>
      </c>
      <c r="E23" s="44">
        <v>170.72</v>
      </c>
    </row>
    <row r="24" spans="1:5" ht="18">
      <c r="A24" s="43">
        <v>500</v>
      </c>
      <c r="B24" s="50"/>
      <c r="C24" s="43" t="s">
        <v>140</v>
      </c>
      <c r="D24" s="44">
        <v>28.03</v>
      </c>
      <c r="E24" s="44">
        <v>205.59</v>
      </c>
    </row>
    <row r="25" spans="1:5" ht="18">
      <c r="A25" s="50"/>
      <c r="B25" s="50"/>
      <c r="C25" s="43" t="s">
        <v>141</v>
      </c>
      <c r="D25" s="44">
        <v>33.380000000000003</v>
      </c>
      <c r="E25" s="44">
        <v>207.38</v>
      </c>
    </row>
    <row r="26" spans="1:5" ht="18">
      <c r="A26" s="50"/>
      <c r="B26" s="50"/>
      <c r="C26" s="43" t="s">
        <v>142</v>
      </c>
      <c r="D26" s="44">
        <v>43.48</v>
      </c>
      <c r="E26" s="44">
        <v>210.74</v>
      </c>
    </row>
    <row r="27" spans="1:5" ht="18">
      <c r="A27" s="43">
        <v>600</v>
      </c>
      <c r="B27" s="50"/>
      <c r="C27" s="43" t="s">
        <v>143</v>
      </c>
      <c r="D27" s="44">
        <v>44.58</v>
      </c>
      <c r="E27" s="44">
        <v>326.43</v>
      </c>
    </row>
    <row r="28" spans="1:5" ht="18">
      <c r="A28" s="50"/>
      <c r="B28" s="50"/>
      <c r="C28" s="43" t="s">
        <v>144</v>
      </c>
      <c r="D28" s="44">
        <v>53</v>
      </c>
      <c r="E28" s="44">
        <v>329.23</v>
      </c>
    </row>
    <row r="29" spans="1:5" ht="18">
      <c r="A29" s="50"/>
      <c r="B29" s="50"/>
      <c r="C29" s="50"/>
      <c r="D29" s="51"/>
      <c r="E29" s="51"/>
    </row>
    <row r="30" spans="1:5" ht="18">
      <c r="A30" s="50"/>
      <c r="B30" s="50"/>
      <c r="C30" s="50"/>
      <c r="D30" s="51"/>
      <c r="E30" s="51"/>
    </row>
    <row r="31" spans="1:5" ht="18">
      <c r="A31" s="50"/>
      <c r="B31" s="50"/>
      <c r="C31" s="50"/>
      <c r="D31" s="51"/>
      <c r="E31" s="51"/>
    </row>
    <row r="32" spans="1:5" ht="18">
      <c r="A32" s="50"/>
      <c r="B32" s="50"/>
      <c r="C32" s="50"/>
      <c r="D32" s="51"/>
      <c r="E32" s="51"/>
    </row>
    <row r="33" spans="1:5" ht="18">
      <c r="A33" s="50"/>
      <c r="B33" s="50"/>
      <c r="C33" s="50"/>
      <c r="D33" s="51"/>
      <c r="E33" s="51"/>
    </row>
    <row r="34" spans="1:5" ht="18">
      <c r="A34" s="50"/>
      <c r="B34" s="50"/>
      <c r="C34" s="50"/>
      <c r="D34" s="51"/>
      <c r="E34" s="51"/>
    </row>
    <row r="35" spans="1:5" ht="18">
      <c r="A35" s="52"/>
      <c r="B35" s="52"/>
      <c r="C35" s="52"/>
      <c r="D35" s="53"/>
      <c r="E35" s="53"/>
    </row>
    <row r="36" spans="1:5" ht="18">
      <c r="A36" s="52"/>
      <c r="B36" s="52"/>
      <c r="C36" s="52"/>
      <c r="D36" s="53"/>
      <c r="E36" s="53"/>
    </row>
    <row r="37" spans="1:5" ht="18">
      <c r="A37" s="52"/>
      <c r="B37" s="52"/>
      <c r="C37" s="52"/>
      <c r="D37" s="53"/>
      <c r="E37" s="53"/>
    </row>
    <row r="38" spans="1:5" ht="18">
      <c r="A38" s="52"/>
      <c r="B38" s="52"/>
      <c r="C38" s="52"/>
      <c r="D38" s="53"/>
      <c r="E38" s="53"/>
    </row>
    <row r="39" spans="1:5" ht="18">
      <c r="A39" s="52"/>
      <c r="B39" s="52"/>
      <c r="C39" s="52"/>
      <c r="D39" s="53"/>
      <c r="E39" s="53"/>
    </row>
    <row r="40" spans="1:5" ht="18">
      <c r="A40" s="52"/>
      <c r="B40" s="52"/>
      <c r="C40" s="52"/>
      <c r="D40" s="53"/>
      <c r="E40" s="53"/>
    </row>
    <row r="41" spans="1:5" ht="18">
      <c r="A41" s="52"/>
      <c r="B41" s="52"/>
      <c r="C41" s="52"/>
      <c r="D41" s="53"/>
      <c r="E41" s="53"/>
    </row>
    <row r="42" spans="1:5" ht="18">
      <c r="A42" s="52"/>
      <c r="B42" s="52"/>
      <c r="C42" s="52"/>
      <c r="D42" s="53"/>
      <c r="E42" s="53"/>
    </row>
    <row r="43" spans="1:5" ht="18">
      <c r="A43" s="52"/>
      <c r="B43" s="52"/>
      <c r="C43" s="52"/>
      <c r="D43" s="53"/>
      <c r="E43" s="53"/>
    </row>
    <row r="44" spans="1:5" ht="18">
      <c r="A44" s="52"/>
      <c r="B44" s="52"/>
      <c r="C44" s="52"/>
      <c r="D44" s="53"/>
      <c r="E44" s="53"/>
    </row>
    <row r="45" spans="1:5" ht="18">
      <c r="A45" s="52"/>
      <c r="B45" s="52"/>
      <c r="C45" s="52"/>
      <c r="D45" s="53"/>
      <c r="E45" s="53"/>
    </row>
    <row r="46" spans="1:5" ht="18">
      <c r="A46" s="52"/>
      <c r="B46" s="52"/>
      <c r="C46" s="52"/>
      <c r="D46" s="53"/>
      <c r="E46" s="53"/>
    </row>
    <row r="47" spans="1:5" ht="18">
      <c r="A47" s="52"/>
      <c r="B47" s="52"/>
      <c r="C47" s="52"/>
      <c r="D47" s="53"/>
      <c r="E47" s="53"/>
    </row>
    <row r="48" spans="1:5" ht="18">
      <c r="A48" s="52"/>
      <c r="B48" s="52"/>
      <c r="C48" s="52"/>
      <c r="D48" s="53"/>
      <c r="E48" s="53"/>
    </row>
    <row r="49" spans="1:5" ht="18">
      <c r="A49" s="52"/>
      <c r="B49" s="52"/>
      <c r="C49" s="52"/>
      <c r="D49" s="53"/>
      <c r="E49" s="53"/>
    </row>
    <row r="50" spans="1:5" ht="18">
      <c r="A50" s="52"/>
      <c r="B50" s="52"/>
      <c r="C50" s="52"/>
      <c r="D50" s="53"/>
      <c r="E50" s="53"/>
    </row>
    <row r="51" spans="1:5" ht="18">
      <c r="A51" s="52"/>
      <c r="B51" s="52"/>
      <c r="C51" s="52"/>
      <c r="D51" s="53"/>
      <c r="E51" s="53"/>
    </row>
    <row r="52" spans="1:5" ht="18">
      <c r="A52" s="52"/>
      <c r="B52" s="52"/>
      <c r="C52" s="52"/>
      <c r="D52" s="53"/>
      <c r="E52" s="53"/>
    </row>
    <row r="53" spans="1:5" ht="18">
      <c r="A53" s="52"/>
      <c r="B53" s="52"/>
      <c r="C53" s="52"/>
      <c r="D53" s="53"/>
      <c r="E53" s="53"/>
    </row>
    <row r="54" spans="1:5" ht="18">
      <c r="A54" s="52"/>
      <c r="B54" s="52"/>
      <c r="C54" s="52"/>
      <c r="D54" s="53"/>
      <c r="E54" s="53"/>
    </row>
    <row r="55" spans="1:5" ht="18">
      <c r="A55" s="52"/>
      <c r="B55" s="52"/>
      <c r="C55" s="52"/>
      <c r="D55" s="53"/>
      <c r="E55" s="53"/>
    </row>
    <row r="56" spans="1:5" ht="18">
      <c r="A56" s="52"/>
      <c r="B56" s="52"/>
      <c r="C56" s="52"/>
      <c r="D56" s="53"/>
      <c r="E56" s="53"/>
    </row>
    <row r="57" spans="1:5" ht="18">
      <c r="A57" s="52"/>
      <c r="B57" s="52"/>
      <c r="C57" s="52"/>
      <c r="D57" s="53"/>
      <c r="E57" s="53"/>
    </row>
    <row r="58" spans="1:5" ht="18">
      <c r="A58" s="52"/>
      <c r="B58" s="52"/>
      <c r="C58" s="52"/>
      <c r="D58" s="53"/>
      <c r="E58" s="53"/>
    </row>
    <row r="59" spans="1:5" ht="18">
      <c r="A59" s="52"/>
      <c r="B59" s="52"/>
      <c r="C59" s="52"/>
      <c r="D59" s="53"/>
      <c r="E59" s="53"/>
    </row>
    <row r="60" spans="1:5" ht="18">
      <c r="A60" s="52"/>
      <c r="B60" s="52"/>
      <c r="C60" s="52"/>
      <c r="D60" s="53"/>
      <c r="E60" s="53"/>
    </row>
    <row r="61" spans="1:5" ht="18">
      <c r="A61" s="52"/>
      <c r="B61" s="52"/>
      <c r="C61" s="52"/>
      <c r="D61" s="53"/>
      <c r="E61" s="53"/>
    </row>
    <row r="62" spans="1:5" ht="18">
      <c r="A62" s="52"/>
      <c r="B62" s="52"/>
      <c r="C62" s="52"/>
      <c r="D62" s="53"/>
      <c r="E62" s="53"/>
    </row>
    <row r="63" spans="1:5" ht="18">
      <c r="A63" s="52"/>
      <c r="B63" s="52"/>
      <c r="C63" s="52"/>
      <c r="D63" s="53"/>
      <c r="E63" s="53"/>
    </row>
    <row r="64" spans="1:5" ht="18">
      <c r="A64" s="52"/>
      <c r="B64" s="52"/>
      <c r="C64" s="52"/>
      <c r="D64" s="53"/>
      <c r="E64" s="53"/>
    </row>
    <row r="65" spans="1:5" ht="18">
      <c r="A65" s="52"/>
      <c r="B65" s="52"/>
      <c r="C65" s="52"/>
      <c r="D65" s="53"/>
      <c r="E65" s="53"/>
    </row>
    <row r="66" spans="1:5" ht="18">
      <c r="A66" s="52"/>
      <c r="B66" s="52"/>
      <c r="C66" s="52"/>
      <c r="D66" s="53"/>
      <c r="E66" s="53"/>
    </row>
    <row r="67" spans="1:5" ht="18">
      <c r="A67" s="52"/>
      <c r="B67" s="52"/>
      <c r="C67" s="52"/>
      <c r="D67" s="53"/>
      <c r="E67" s="53"/>
    </row>
    <row r="68" spans="1:5" ht="18">
      <c r="A68" s="52"/>
      <c r="B68" s="52"/>
      <c r="C68" s="52"/>
      <c r="D68" s="53"/>
      <c r="E68" s="53"/>
    </row>
    <row r="69" spans="1:5" ht="18">
      <c r="A69" s="52"/>
      <c r="B69" s="52"/>
      <c r="C69" s="52"/>
      <c r="D69" s="53"/>
      <c r="E69" s="53"/>
    </row>
    <row r="70" spans="1:5" ht="18">
      <c r="A70" s="52"/>
      <c r="B70" s="52"/>
      <c r="C70" s="52"/>
      <c r="D70" s="53"/>
      <c r="E70" s="53"/>
    </row>
    <row r="71" spans="1:5" ht="18">
      <c r="A71" s="52"/>
      <c r="B71" s="52"/>
      <c r="C71" s="52"/>
      <c r="D71" s="53"/>
      <c r="E71" s="53"/>
    </row>
    <row r="72" spans="1:5" ht="18">
      <c r="A72" s="52"/>
      <c r="B72" s="52"/>
      <c r="C72" s="52"/>
      <c r="D72" s="53"/>
      <c r="E72" s="53"/>
    </row>
    <row r="73" spans="1:5" ht="18">
      <c r="A73" s="52"/>
      <c r="B73" s="52"/>
      <c r="C73" s="52"/>
      <c r="D73" s="53"/>
      <c r="E73" s="53"/>
    </row>
    <row r="74" spans="1:5" ht="18">
      <c r="A74" s="52"/>
      <c r="B74" s="52"/>
      <c r="C74" s="52"/>
      <c r="D74" s="53"/>
      <c r="E74" s="53"/>
    </row>
    <row r="75" spans="1:5" ht="18">
      <c r="A75" s="52"/>
      <c r="B75" s="52"/>
      <c r="C75" s="52"/>
      <c r="D75" s="53"/>
      <c r="E75" s="53"/>
    </row>
    <row r="76" spans="1:5" ht="18">
      <c r="A76" s="52"/>
      <c r="B76" s="52"/>
      <c r="C76" s="52"/>
      <c r="D76" s="53"/>
      <c r="E76" s="53"/>
    </row>
    <row r="77" spans="1:5" ht="18">
      <c r="A77" s="52"/>
      <c r="B77" s="52"/>
      <c r="C77" s="52"/>
      <c r="D77" s="53"/>
      <c r="E77" s="53"/>
    </row>
    <row r="78" spans="1:5" ht="18">
      <c r="A78" s="52"/>
      <c r="B78" s="52"/>
      <c r="C78" s="52"/>
      <c r="D78" s="53"/>
      <c r="E78" s="53"/>
    </row>
    <row r="79" spans="1:5" ht="18">
      <c r="A79" s="52"/>
      <c r="B79" s="52"/>
      <c r="C79" s="52"/>
      <c r="D79" s="53"/>
      <c r="E79" s="53"/>
    </row>
    <row r="80" spans="1:5" ht="18">
      <c r="A80" s="52"/>
      <c r="B80" s="52"/>
      <c r="C80" s="52"/>
      <c r="D80" s="53"/>
      <c r="E80" s="53"/>
    </row>
    <row r="81" spans="1:5" ht="18">
      <c r="A81" s="52"/>
      <c r="B81" s="52"/>
      <c r="C81" s="52"/>
      <c r="D81" s="53"/>
      <c r="E81" s="53"/>
    </row>
    <row r="82" spans="1:5" ht="18">
      <c r="A82" s="52"/>
      <c r="B82" s="52"/>
      <c r="C82" s="52"/>
      <c r="D82" s="53"/>
      <c r="E82" s="53"/>
    </row>
    <row r="83" spans="1:5" ht="18">
      <c r="A83" s="52"/>
      <c r="B83" s="52"/>
      <c r="C83" s="52"/>
      <c r="D83" s="53"/>
      <c r="E83" s="53"/>
    </row>
    <row r="84" spans="1:5" ht="18">
      <c r="A84" s="52"/>
      <c r="B84" s="52"/>
      <c r="C84" s="52"/>
      <c r="D84" s="53"/>
      <c r="E84" s="53"/>
    </row>
    <row r="85" spans="1:5" ht="18">
      <c r="A85" s="52"/>
      <c r="B85" s="52"/>
      <c r="C85" s="52"/>
      <c r="D85" s="53"/>
      <c r="E85" s="53"/>
    </row>
    <row r="86" spans="1:5" ht="18">
      <c r="A86" s="52"/>
      <c r="B86" s="52"/>
      <c r="C86" s="52"/>
      <c r="D86" s="53"/>
      <c r="E86" s="53"/>
    </row>
    <row r="87" spans="1:5" ht="18">
      <c r="A87" s="52"/>
      <c r="B87" s="52"/>
      <c r="C87" s="52"/>
      <c r="D87" s="53"/>
      <c r="E87" s="53"/>
    </row>
    <row r="88" spans="1:5" ht="18">
      <c r="A88" s="52"/>
      <c r="B88" s="52"/>
      <c r="C88" s="52"/>
      <c r="D88" s="53"/>
      <c r="E88" s="53"/>
    </row>
    <row r="89" spans="1:5" ht="18">
      <c r="A89" s="52"/>
      <c r="B89" s="52"/>
      <c r="C89" s="52"/>
      <c r="D89" s="53"/>
      <c r="E89" s="53"/>
    </row>
    <row r="90" spans="1:5" ht="18">
      <c r="A90" s="52"/>
      <c r="B90" s="52"/>
      <c r="C90" s="52"/>
      <c r="D90" s="53"/>
      <c r="E90" s="53"/>
    </row>
    <row r="91" spans="1:5" ht="18">
      <c r="A91" s="52"/>
      <c r="B91" s="52"/>
      <c r="C91" s="52"/>
      <c r="D91" s="53"/>
      <c r="E91" s="53"/>
    </row>
    <row r="92" spans="1:5" ht="18">
      <c r="A92" s="52"/>
      <c r="B92" s="52"/>
      <c r="C92" s="52"/>
      <c r="D92" s="53"/>
      <c r="E92" s="53"/>
    </row>
    <row r="93" spans="1:5" ht="18">
      <c r="A93" s="52"/>
      <c r="B93" s="52"/>
      <c r="C93" s="52"/>
      <c r="D93" s="53"/>
      <c r="E93" s="53"/>
    </row>
    <row r="94" spans="1:5" ht="18">
      <c r="A94" s="52"/>
      <c r="B94" s="52"/>
      <c r="C94" s="52"/>
      <c r="D94" s="53"/>
      <c r="E94" s="53"/>
    </row>
    <row r="95" spans="1:5" ht="18">
      <c r="A95" s="52"/>
      <c r="B95" s="52"/>
      <c r="C95" s="52"/>
      <c r="D95" s="53"/>
      <c r="E95" s="53"/>
    </row>
    <row r="96" spans="1:5" ht="18">
      <c r="A96" s="52"/>
      <c r="B96" s="52"/>
      <c r="C96" s="52"/>
      <c r="D96" s="53"/>
      <c r="E96" s="53"/>
    </row>
    <row r="97" spans="1:5" ht="18">
      <c r="A97" s="52"/>
      <c r="B97" s="52"/>
      <c r="C97" s="52"/>
      <c r="D97" s="53"/>
      <c r="E97" s="53"/>
    </row>
    <row r="98" spans="1:5" ht="18">
      <c r="A98" s="52"/>
      <c r="B98" s="52"/>
      <c r="C98" s="52"/>
      <c r="D98" s="53"/>
      <c r="E98" s="53"/>
    </row>
    <row r="99" spans="1:5" ht="18">
      <c r="A99" s="52"/>
      <c r="B99" s="52"/>
      <c r="C99" s="52"/>
      <c r="D99" s="53"/>
      <c r="E99" s="53"/>
    </row>
    <row r="100" spans="1:5" ht="18">
      <c r="A100" s="54"/>
      <c r="B100" s="54"/>
      <c r="C100" s="54"/>
      <c r="D100" s="55"/>
      <c r="E100" s="55"/>
    </row>
    <row r="101" spans="1:5" ht="18">
      <c r="A101" s="54"/>
      <c r="B101" s="54"/>
      <c r="C101" s="54"/>
      <c r="D101" s="55"/>
      <c r="E101" s="55"/>
    </row>
    <row r="102" spans="1:5" ht="18">
      <c r="A102" s="54"/>
      <c r="B102" s="54"/>
      <c r="C102" s="54"/>
      <c r="D102" s="55"/>
      <c r="E102" s="55"/>
    </row>
    <row r="103" spans="1:5" ht="18">
      <c r="A103" s="54"/>
      <c r="B103" s="54"/>
      <c r="C103" s="54"/>
      <c r="D103" s="55"/>
      <c r="E103" s="55"/>
    </row>
    <row r="104" spans="1:5" ht="18">
      <c r="A104" s="54"/>
      <c r="B104" s="54"/>
      <c r="C104" s="54"/>
      <c r="D104" s="55"/>
      <c r="E104" s="55"/>
    </row>
    <row r="105" spans="1:5" ht="18">
      <c r="A105" s="54"/>
      <c r="B105" s="54"/>
      <c r="C105" s="54"/>
      <c r="D105" s="55"/>
      <c r="E105" s="55"/>
    </row>
    <row r="106" spans="1:5" ht="18">
      <c r="A106" s="54"/>
      <c r="B106" s="54"/>
      <c r="C106" s="54"/>
      <c r="D106" s="55"/>
      <c r="E106" s="55"/>
    </row>
    <row r="107" spans="1:5" ht="18">
      <c r="A107" s="54"/>
      <c r="B107" s="54"/>
      <c r="C107" s="54"/>
      <c r="D107" s="55"/>
      <c r="E107" s="55"/>
    </row>
    <row r="108" spans="1:5" ht="18">
      <c r="A108" s="54"/>
      <c r="B108" s="54"/>
      <c r="C108" s="54"/>
      <c r="D108" s="55"/>
      <c r="E108" s="55"/>
    </row>
    <row r="109" spans="1:5" ht="18">
      <c r="A109" s="54"/>
      <c r="B109" s="54"/>
      <c r="C109" s="54"/>
      <c r="D109" s="55"/>
      <c r="E109" s="55"/>
    </row>
    <row r="110" spans="1:5" ht="18">
      <c r="A110" s="54"/>
      <c r="B110" s="54"/>
      <c r="C110" s="54"/>
      <c r="D110" s="55"/>
      <c r="E110" s="55"/>
    </row>
    <row r="111" spans="1:5" ht="18">
      <c r="A111" s="54"/>
      <c r="B111" s="54"/>
      <c r="C111" s="54"/>
      <c r="D111" s="55"/>
      <c r="E111" s="55"/>
    </row>
    <row r="112" spans="1:5" ht="18">
      <c r="A112" s="54"/>
      <c r="B112" s="54"/>
      <c r="C112" s="54"/>
      <c r="D112" s="55"/>
      <c r="E112" s="55"/>
    </row>
    <row r="113" spans="1:5" ht="18">
      <c r="A113" s="54"/>
      <c r="B113" s="54"/>
      <c r="C113" s="54"/>
      <c r="D113" s="55"/>
      <c r="E113" s="55"/>
    </row>
    <row r="114" spans="1:5" ht="18">
      <c r="A114" s="54"/>
      <c r="B114" s="54"/>
      <c r="C114" s="54"/>
      <c r="D114" s="55"/>
      <c r="E114" s="55"/>
    </row>
    <row r="115" spans="1:5" ht="18">
      <c r="A115" s="54"/>
      <c r="B115" s="54"/>
      <c r="C115" s="54"/>
      <c r="D115" s="55"/>
      <c r="E115" s="55"/>
    </row>
    <row r="116" spans="1:5" ht="18">
      <c r="A116" s="54"/>
      <c r="B116" s="54"/>
      <c r="C116" s="54"/>
      <c r="D116" s="55"/>
      <c r="E116" s="55"/>
    </row>
    <row r="117" spans="1:5" ht="18">
      <c r="A117" s="54"/>
      <c r="B117" s="54"/>
      <c r="C117" s="54"/>
      <c r="D117" s="55"/>
      <c r="E117" s="55"/>
    </row>
    <row r="118" spans="1:5" ht="18">
      <c r="A118" s="54"/>
      <c r="B118" s="54"/>
      <c r="C118" s="54"/>
      <c r="D118" s="55"/>
      <c r="E118" s="55"/>
    </row>
    <row r="119" spans="1:5" ht="18">
      <c r="A119" s="54"/>
      <c r="B119" s="54"/>
      <c r="C119" s="54"/>
      <c r="D119" s="55"/>
      <c r="E119" s="55"/>
    </row>
    <row r="120" spans="1:5" ht="18">
      <c r="A120" s="54"/>
      <c r="B120" s="54"/>
      <c r="C120" s="54"/>
      <c r="D120" s="55"/>
      <c r="E120" s="55"/>
    </row>
    <row r="121" spans="1:5" ht="18">
      <c r="A121" s="54"/>
      <c r="B121" s="54"/>
      <c r="C121" s="54"/>
      <c r="D121" s="55"/>
      <c r="E121" s="55"/>
    </row>
    <row r="122" spans="1:5" ht="18">
      <c r="A122" s="54"/>
      <c r="B122" s="54"/>
      <c r="C122" s="54"/>
      <c r="D122" s="55"/>
      <c r="E122" s="55"/>
    </row>
    <row r="123" spans="1:5" ht="18">
      <c r="A123" s="54"/>
      <c r="B123" s="54"/>
      <c r="C123" s="54"/>
      <c r="D123" s="55"/>
      <c r="E123" s="55"/>
    </row>
    <row r="124" spans="1:5" ht="18">
      <c r="A124" s="54"/>
      <c r="B124" s="54"/>
      <c r="C124" s="54"/>
      <c r="D124" s="55"/>
      <c r="E124" s="55"/>
    </row>
    <row r="125" spans="1:5" ht="18">
      <c r="A125" s="54"/>
      <c r="B125" s="54"/>
      <c r="C125" s="54"/>
      <c r="D125" s="55"/>
      <c r="E125" s="55"/>
    </row>
    <row r="126" spans="1:5" ht="18">
      <c r="A126" s="54"/>
      <c r="B126" s="54"/>
      <c r="C126" s="54"/>
      <c r="D126" s="55"/>
      <c r="E126" s="55"/>
    </row>
    <row r="127" spans="1:5" ht="18">
      <c r="A127" s="54"/>
      <c r="B127" s="54"/>
      <c r="C127" s="54"/>
      <c r="D127" s="55"/>
      <c r="E127" s="55"/>
    </row>
    <row r="128" spans="1:5" ht="18">
      <c r="A128" s="54"/>
      <c r="B128" s="54"/>
      <c r="C128" s="54"/>
      <c r="D128" s="55"/>
      <c r="E128" s="55"/>
    </row>
    <row r="129" spans="1:5" ht="18">
      <c r="A129" s="54"/>
      <c r="B129" s="54"/>
      <c r="C129" s="54"/>
      <c r="D129" s="55"/>
      <c r="E129" s="55"/>
    </row>
    <row r="130" spans="1:5" ht="18">
      <c r="A130" s="54"/>
      <c r="B130" s="54"/>
      <c r="C130" s="54"/>
      <c r="D130" s="55"/>
      <c r="E130" s="55"/>
    </row>
    <row r="131" spans="1:5" ht="18">
      <c r="A131" s="54"/>
      <c r="B131" s="54"/>
      <c r="C131" s="54"/>
      <c r="D131" s="55"/>
      <c r="E131" s="55"/>
    </row>
    <row r="132" spans="1:5" ht="18">
      <c r="A132" s="54"/>
      <c r="B132" s="54"/>
      <c r="C132" s="54"/>
      <c r="D132" s="55"/>
      <c r="E132" s="55"/>
    </row>
    <row r="133" spans="1:5" ht="18">
      <c r="A133" s="54"/>
      <c r="B133" s="54"/>
      <c r="C133" s="54"/>
      <c r="D133" s="55"/>
      <c r="E133" s="55"/>
    </row>
    <row r="134" spans="1:5" ht="18">
      <c r="A134" s="54"/>
      <c r="B134" s="54"/>
      <c r="C134" s="54"/>
      <c r="D134" s="55"/>
      <c r="E134" s="55"/>
    </row>
    <row r="135" spans="1:5" ht="18">
      <c r="A135" s="54"/>
      <c r="B135" s="54"/>
      <c r="C135" s="54"/>
      <c r="D135" s="55"/>
      <c r="E135" s="55"/>
    </row>
    <row r="136" spans="1:5" ht="18">
      <c r="A136" s="54"/>
      <c r="B136" s="54"/>
      <c r="C136" s="54"/>
      <c r="D136" s="55"/>
      <c r="E136" s="55"/>
    </row>
    <row r="137" spans="1:5" ht="18">
      <c r="A137" s="54"/>
      <c r="B137" s="54"/>
      <c r="C137" s="54"/>
      <c r="D137" s="55"/>
      <c r="E137" s="55"/>
    </row>
    <row r="138" spans="1:5" ht="18">
      <c r="A138" s="54"/>
      <c r="B138" s="54"/>
      <c r="C138" s="54"/>
      <c r="D138" s="55"/>
      <c r="E138" s="55"/>
    </row>
    <row r="139" spans="1:5" ht="18">
      <c r="A139" s="54"/>
      <c r="B139" s="54"/>
      <c r="C139" s="54"/>
      <c r="D139" s="55"/>
      <c r="E139" s="55"/>
    </row>
    <row r="140" spans="1:5" ht="18">
      <c r="A140" s="54"/>
      <c r="B140" s="54"/>
      <c r="C140" s="54"/>
      <c r="D140" s="55"/>
      <c r="E140" s="55"/>
    </row>
    <row r="141" spans="1:5" ht="18">
      <c r="A141" s="54"/>
      <c r="B141" s="54"/>
      <c r="C141" s="54"/>
      <c r="D141" s="55"/>
      <c r="E141" s="55"/>
    </row>
    <row r="142" spans="1:5" ht="18">
      <c r="A142" s="54"/>
      <c r="B142" s="54"/>
      <c r="C142" s="54"/>
      <c r="D142" s="55"/>
      <c r="E142" s="55"/>
    </row>
    <row r="143" spans="1:5" ht="18">
      <c r="A143" s="54"/>
      <c r="B143" s="54"/>
      <c r="C143" s="54"/>
      <c r="D143" s="55"/>
      <c r="E143" s="55"/>
    </row>
    <row r="144" spans="1:5" ht="18">
      <c r="A144" s="54"/>
      <c r="B144" s="54"/>
      <c r="C144" s="54"/>
      <c r="D144" s="55"/>
      <c r="E144" s="55"/>
    </row>
    <row r="145" spans="1:5" ht="18">
      <c r="A145" s="54"/>
      <c r="B145" s="54"/>
      <c r="C145" s="54"/>
      <c r="D145" s="55"/>
      <c r="E145" s="55"/>
    </row>
    <row r="146" spans="1:5" ht="18">
      <c r="A146" s="54"/>
      <c r="B146" s="54"/>
      <c r="C146" s="54"/>
      <c r="D146" s="55"/>
      <c r="E146" s="55"/>
    </row>
    <row r="147" spans="1:5" ht="18">
      <c r="A147" s="54"/>
      <c r="B147" s="54"/>
      <c r="C147" s="54"/>
      <c r="D147" s="55"/>
      <c r="E147" s="55"/>
    </row>
    <row r="148" spans="1:5" ht="18">
      <c r="A148" s="54"/>
      <c r="B148" s="54"/>
      <c r="C148" s="54"/>
      <c r="D148" s="55"/>
      <c r="E148" s="55"/>
    </row>
    <row r="149" spans="1:5" ht="18">
      <c r="A149" s="54"/>
      <c r="B149" s="54"/>
      <c r="C149" s="54"/>
      <c r="D149" s="55"/>
      <c r="E149" s="55"/>
    </row>
    <row r="150" spans="1:5" ht="18">
      <c r="A150" s="54"/>
      <c r="B150" s="54"/>
      <c r="C150" s="54"/>
      <c r="D150" s="55"/>
      <c r="E150" s="55"/>
    </row>
    <row r="151" spans="1:5" ht="18">
      <c r="A151" s="54"/>
      <c r="B151" s="54"/>
      <c r="C151" s="54"/>
      <c r="D151" s="55"/>
      <c r="E151" s="55"/>
    </row>
    <row r="152" spans="1:5" ht="18">
      <c r="A152" s="54"/>
      <c r="B152" s="54"/>
      <c r="C152" s="54"/>
      <c r="D152" s="55"/>
      <c r="E152" s="55"/>
    </row>
    <row r="153" spans="1:5" ht="18">
      <c r="A153" s="54"/>
      <c r="B153" s="54"/>
      <c r="C153" s="54"/>
      <c r="D153" s="55"/>
      <c r="E153" s="55"/>
    </row>
    <row r="154" spans="1:5" ht="18">
      <c r="A154" s="54"/>
      <c r="B154" s="54"/>
      <c r="C154" s="54"/>
      <c r="D154" s="55"/>
      <c r="E154" s="55"/>
    </row>
    <row r="155" spans="1:5" ht="18">
      <c r="A155" s="54"/>
      <c r="B155" s="54"/>
      <c r="C155" s="54"/>
      <c r="D155" s="55"/>
      <c r="E155" s="55"/>
    </row>
    <row r="156" spans="1:5" ht="18">
      <c r="A156" s="54"/>
      <c r="B156" s="54"/>
      <c r="C156" s="54"/>
      <c r="D156" s="55"/>
      <c r="E156" s="55"/>
    </row>
    <row r="157" spans="1:5" ht="18">
      <c r="A157" s="54"/>
      <c r="B157" s="54"/>
      <c r="C157" s="54"/>
      <c r="D157" s="55"/>
      <c r="E157" s="55"/>
    </row>
    <row r="158" spans="1:5" ht="18">
      <c r="A158" s="54"/>
      <c r="B158" s="54"/>
      <c r="C158" s="54"/>
      <c r="D158" s="55"/>
      <c r="E158" s="55"/>
    </row>
    <row r="159" spans="1:5" ht="18">
      <c r="A159" s="54"/>
      <c r="B159" s="54"/>
      <c r="C159" s="54"/>
      <c r="D159" s="55"/>
      <c r="E159" s="55"/>
    </row>
    <row r="160" spans="1:5" ht="18">
      <c r="A160" s="54"/>
      <c r="B160" s="54"/>
      <c r="C160" s="54"/>
      <c r="D160" s="55"/>
      <c r="E160" s="55"/>
    </row>
    <row r="161" spans="1:5" ht="18">
      <c r="A161" s="54"/>
      <c r="B161" s="54"/>
      <c r="C161" s="54"/>
      <c r="D161" s="55"/>
      <c r="E161" s="55"/>
    </row>
    <row r="162" spans="1:5" ht="18">
      <c r="A162" s="54"/>
      <c r="B162" s="54"/>
      <c r="C162" s="54"/>
      <c r="D162" s="55"/>
      <c r="E162" s="55"/>
    </row>
    <row r="163" spans="1:5" ht="18">
      <c r="A163" s="54"/>
      <c r="B163" s="54"/>
      <c r="C163" s="54"/>
      <c r="D163" s="55"/>
      <c r="E163" s="55"/>
    </row>
    <row r="164" spans="1:5" ht="18">
      <c r="A164" s="54"/>
      <c r="B164" s="54"/>
      <c r="C164" s="54"/>
      <c r="D164" s="55"/>
      <c r="E164" s="55"/>
    </row>
    <row r="165" spans="1:5" ht="18">
      <c r="A165" s="54"/>
      <c r="B165" s="54"/>
      <c r="C165" s="54"/>
      <c r="D165" s="55"/>
      <c r="E165" s="55"/>
    </row>
    <row r="166" spans="1:5" ht="18">
      <c r="A166" s="54"/>
      <c r="B166" s="54"/>
      <c r="C166" s="54"/>
      <c r="D166" s="55"/>
      <c r="E166" s="55"/>
    </row>
    <row r="167" spans="1:5" ht="18">
      <c r="A167" s="54"/>
      <c r="B167" s="54"/>
      <c r="C167" s="54"/>
      <c r="D167" s="55"/>
      <c r="E167" s="55"/>
    </row>
    <row r="168" spans="1:5" ht="18">
      <c r="A168" s="54"/>
      <c r="B168" s="54"/>
      <c r="C168" s="54"/>
      <c r="D168" s="55"/>
      <c r="E168" s="55"/>
    </row>
    <row r="169" spans="1:5" ht="18">
      <c r="A169" s="54"/>
      <c r="B169" s="54"/>
      <c r="C169" s="54"/>
      <c r="D169" s="55"/>
      <c r="E169" s="55"/>
    </row>
    <row r="170" spans="1:5" ht="18">
      <c r="A170" s="54"/>
      <c r="B170" s="54"/>
      <c r="C170" s="54"/>
      <c r="D170" s="55"/>
      <c r="E170" s="55"/>
    </row>
    <row r="171" spans="1:5" ht="18">
      <c r="A171" s="54"/>
      <c r="B171" s="54"/>
      <c r="C171" s="54"/>
      <c r="D171" s="55"/>
      <c r="E171" s="55"/>
    </row>
    <row r="172" spans="1:5" ht="18">
      <c r="A172" s="54"/>
      <c r="B172" s="54"/>
      <c r="C172" s="54"/>
      <c r="D172" s="55"/>
      <c r="E172" s="55"/>
    </row>
    <row r="173" spans="1:5" ht="18">
      <c r="A173" s="54"/>
      <c r="B173" s="54"/>
      <c r="C173" s="54"/>
      <c r="D173" s="55"/>
      <c r="E173" s="55"/>
    </row>
    <row r="174" spans="1:5" ht="18">
      <c r="A174" s="54"/>
      <c r="B174" s="54"/>
      <c r="C174" s="54"/>
      <c r="D174" s="55"/>
      <c r="E174" s="55"/>
    </row>
    <row r="175" spans="1:5" ht="18">
      <c r="A175" s="54"/>
      <c r="B175" s="54"/>
      <c r="C175" s="54"/>
      <c r="D175" s="55"/>
      <c r="E175" s="55"/>
    </row>
    <row r="176" spans="1:5" ht="18">
      <c r="A176" s="54"/>
      <c r="B176" s="54"/>
      <c r="C176" s="54"/>
      <c r="D176" s="55"/>
      <c r="E176" s="55"/>
    </row>
    <row r="177" spans="1:5" ht="18">
      <c r="A177" s="54"/>
      <c r="B177" s="54"/>
      <c r="C177" s="54"/>
      <c r="D177" s="55"/>
      <c r="E177" s="55"/>
    </row>
    <row r="178" spans="1:5" ht="18">
      <c r="A178" s="54"/>
      <c r="B178" s="54"/>
      <c r="C178" s="54"/>
      <c r="D178" s="55"/>
      <c r="E178" s="55"/>
    </row>
    <row r="179" spans="1:5" ht="18">
      <c r="A179" s="54"/>
      <c r="B179" s="54"/>
      <c r="C179" s="54"/>
      <c r="D179" s="55"/>
      <c r="E179" s="55"/>
    </row>
    <row r="180" spans="1:5" ht="18">
      <c r="A180" s="54"/>
      <c r="B180" s="54"/>
      <c r="C180" s="54"/>
      <c r="D180" s="55"/>
      <c r="E180" s="55"/>
    </row>
    <row r="181" spans="1:5" ht="18">
      <c r="A181" s="54"/>
      <c r="B181" s="54"/>
      <c r="C181" s="54"/>
      <c r="D181" s="55"/>
      <c r="E181" s="55"/>
    </row>
    <row r="182" spans="1:5" ht="18">
      <c r="A182" s="54"/>
      <c r="B182" s="54"/>
      <c r="C182" s="54"/>
      <c r="D182" s="55"/>
      <c r="E182" s="55"/>
    </row>
    <row r="183" spans="1:5" ht="18">
      <c r="A183" s="54"/>
      <c r="B183" s="54"/>
      <c r="C183" s="54"/>
      <c r="D183" s="55"/>
      <c r="E183" s="55"/>
    </row>
    <row r="184" spans="1:5" ht="18">
      <c r="A184" s="54"/>
      <c r="B184" s="54"/>
      <c r="C184" s="54"/>
      <c r="D184" s="55"/>
      <c r="E184" s="55"/>
    </row>
    <row r="185" spans="1:5" ht="18">
      <c r="A185" s="54"/>
      <c r="B185" s="54"/>
      <c r="C185" s="54"/>
      <c r="D185" s="55"/>
      <c r="E185" s="55"/>
    </row>
    <row r="186" spans="1:5" ht="18">
      <c r="A186" s="54"/>
      <c r="B186" s="54"/>
      <c r="C186" s="54"/>
      <c r="D186" s="55"/>
      <c r="E186" s="55"/>
    </row>
    <row r="187" spans="1:5" ht="18">
      <c r="A187" s="54"/>
      <c r="B187" s="54"/>
      <c r="C187" s="54"/>
      <c r="D187" s="55"/>
      <c r="E187" s="55"/>
    </row>
    <row r="188" spans="1:5" ht="18">
      <c r="A188" s="54"/>
      <c r="B188" s="54"/>
      <c r="C188" s="54"/>
      <c r="D188" s="55"/>
      <c r="E188" s="55"/>
    </row>
    <row r="189" spans="1:5" ht="18">
      <c r="A189" s="54"/>
      <c r="B189" s="54"/>
      <c r="C189" s="54"/>
      <c r="D189" s="55"/>
      <c r="E189" s="55"/>
    </row>
    <row r="190" spans="1:5" ht="18">
      <c r="A190" s="54"/>
      <c r="B190" s="54"/>
      <c r="C190" s="54"/>
      <c r="D190" s="55"/>
      <c r="E190" s="55"/>
    </row>
    <row r="191" spans="1:5" ht="18">
      <c r="A191" s="54"/>
      <c r="B191" s="54"/>
      <c r="C191" s="54"/>
      <c r="D191" s="55"/>
      <c r="E191" s="55"/>
    </row>
    <row r="192" spans="1:5" ht="18">
      <c r="A192" s="54"/>
      <c r="B192" s="54"/>
      <c r="C192" s="54"/>
      <c r="D192" s="55"/>
      <c r="E192" s="55"/>
    </row>
    <row r="193" spans="1:5" ht="18">
      <c r="A193" s="54"/>
      <c r="B193" s="54"/>
      <c r="C193" s="54"/>
      <c r="D193" s="55"/>
      <c r="E193" s="55"/>
    </row>
    <row r="194" spans="1:5" ht="18">
      <c r="A194" s="54"/>
      <c r="B194" s="54"/>
      <c r="C194" s="54"/>
      <c r="D194" s="55"/>
      <c r="E194" s="55"/>
    </row>
    <row r="195" spans="1:5" ht="18">
      <c r="A195" s="54"/>
      <c r="B195" s="54"/>
      <c r="C195" s="54"/>
      <c r="D195" s="55"/>
      <c r="E195" s="55"/>
    </row>
    <row r="196" spans="1:5" ht="18">
      <c r="A196" s="54"/>
      <c r="B196" s="54"/>
      <c r="C196" s="54"/>
      <c r="D196" s="55"/>
      <c r="E196" s="55"/>
    </row>
    <row r="197" spans="1:5" ht="18">
      <c r="A197" s="54"/>
      <c r="B197" s="54"/>
      <c r="C197" s="54"/>
      <c r="D197" s="55"/>
      <c r="E197" s="55"/>
    </row>
    <row r="198" spans="1:5" ht="18">
      <c r="A198" s="54"/>
      <c r="B198" s="54"/>
      <c r="C198" s="54"/>
      <c r="D198" s="55"/>
      <c r="E198" s="55"/>
    </row>
    <row r="199" spans="1:5" ht="18">
      <c r="A199" s="54"/>
      <c r="B199" s="54"/>
      <c r="C199" s="54"/>
      <c r="D199" s="55"/>
      <c r="E199" s="55"/>
    </row>
    <row r="200" spans="1:5" ht="18">
      <c r="A200" s="54"/>
      <c r="B200" s="54"/>
      <c r="C200" s="54"/>
      <c r="D200" s="55"/>
      <c r="E200" s="55"/>
    </row>
    <row r="201" spans="1:5" ht="18">
      <c r="A201" s="54"/>
      <c r="B201" s="54"/>
      <c r="C201" s="54"/>
      <c r="D201" s="55"/>
      <c r="E201" s="55"/>
    </row>
    <row r="202" spans="1:5" ht="18">
      <c r="A202" s="54"/>
      <c r="B202" s="54"/>
      <c r="C202" s="54"/>
      <c r="D202" s="55"/>
      <c r="E202" s="55"/>
    </row>
    <row r="203" spans="1:5" ht="18">
      <c r="A203" s="54"/>
      <c r="B203" s="54"/>
      <c r="C203" s="54"/>
      <c r="D203" s="55"/>
      <c r="E203" s="55"/>
    </row>
    <row r="204" spans="1:5" ht="18">
      <c r="A204" s="54"/>
      <c r="B204" s="54"/>
      <c r="C204" s="54"/>
      <c r="D204" s="55"/>
      <c r="E204" s="55"/>
    </row>
    <row r="205" spans="1:5" ht="18">
      <c r="A205" s="54"/>
      <c r="B205" s="54"/>
      <c r="C205" s="54"/>
      <c r="D205" s="55"/>
      <c r="E205" s="55"/>
    </row>
    <row r="206" spans="1:5" ht="18">
      <c r="A206" s="54"/>
      <c r="B206" s="54"/>
      <c r="C206" s="54"/>
      <c r="D206" s="55"/>
      <c r="E206" s="55"/>
    </row>
    <row r="207" spans="1:5" ht="18">
      <c r="A207" s="54"/>
      <c r="B207" s="54"/>
      <c r="C207" s="54"/>
      <c r="D207" s="55"/>
      <c r="E207" s="55"/>
    </row>
    <row r="208" spans="1:5" ht="18">
      <c r="A208" s="54"/>
      <c r="B208" s="54"/>
      <c r="C208" s="54"/>
      <c r="D208" s="55"/>
      <c r="E208" s="55"/>
    </row>
    <row r="209" spans="1:5" ht="18">
      <c r="A209" s="54"/>
      <c r="B209" s="54"/>
      <c r="C209" s="54"/>
      <c r="D209" s="55"/>
      <c r="E209" s="55"/>
    </row>
    <row r="210" spans="1:5" ht="18">
      <c r="A210" s="54"/>
      <c r="B210" s="54"/>
      <c r="C210" s="54"/>
      <c r="D210" s="55"/>
      <c r="E210" s="55"/>
    </row>
    <row r="211" spans="1:5" ht="18">
      <c r="A211" s="54"/>
      <c r="B211" s="54"/>
      <c r="C211" s="54"/>
      <c r="D211" s="55"/>
      <c r="E211" s="55"/>
    </row>
    <row r="212" spans="1:5" ht="18">
      <c r="A212" s="54"/>
      <c r="B212" s="54"/>
      <c r="C212" s="54"/>
      <c r="D212" s="55"/>
      <c r="E212" s="55"/>
    </row>
    <row r="213" spans="1:5" ht="18">
      <c r="A213" s="54"/>
      <c r="B213" s="54"/>
      <c r="C213" s="54"/>
      <c r="D213" s="55"/>
      <c r="E213" s="55"/>
    </row>
    <row r="214" spans="1:5" ht="18">
      <c r="A214" s="54"/>
      <c r="B214" s="54"/>
      <c r="C214" s="54"/>
      <c r="D214" s="55"/>
      <c r="E214" s="55"/>
    </row>
    <row r="215" spans="1:5" ht="18">
      <c r="A215" s="54"/>
      <c r="B215" s="54"/>
      <c r="C215" s="54"/>
      <c r="D215" s="55"/>
      <c r="E215" s="55"/>
    </row>
    <row r="216" spans="1:5" ht="18">
      <c r="A216" s="54"/>
      <c r="B216" s="54"/>
      <c r="C216" s="54"/>
      <c r="D216" s="55"/>
      <c r="E216" s="55"/>
    </row>
    <row r="217" spans="1:5" ht="18">
      <c r="A217" s="54"/>
      <c r="B217" s="54"/>
      <c r="C217" s="54"/>
      <c r="D217" s="55"/>
      <c r="E217" s="55"/>
    </row>
    <row r="218" spans="1:5" ht="18">
      <c r="A218" s="54"/>
      <c r="B218" s="54"/>
      <c r="C218" s="54"/>
      <c r="D218" s="55"/>
      <c r="E218" s="55"/>
    </row>
    <row r="219" spans="1:5" ht="18">
      <c r="A219" s="54"/>
      <c r="B219" s="54"/>
      <c r="C219" s="54"/>
      <c r="D219" s="55"/>
      <c r="E219" s="55"/>
    </row>
    <row r="220" spans="1:5" ht="18">
      <c r="A220" s="54"/>
      <c r="B220" s="54"/>
      <c r="C220" s="54"/>
      <c r="D220" s="55"/>
      <c r="E220" s="55"/>
    </row>
    <row r="221" spans="1:5" ht="18">
      <c r="A221" s="54"/>
      <c r="B221" s="54"/>
      <c r="C221" s="54"/>
      <c r="D221" s="55"/>
      <c r="E221" s="55"/>
    </row>
    <row r="222" spans="1:5" ht="18">
      <c r="A222" s="54"/>
      <c r="B222" s="54"/>
      <c r="C222" s="54"/>
      <c r="D222" s="55"/>
      <c r="E222" s="55"/>
    </row>
    <row r="223" spans="1:5" ht="18">
      <c r="A223" s="54"/>
      <c r="B223" s="54"/>
      <c r="C223" s="54"/>
      <c r="D223" s="55"/>
      <c r="E223" s="55"/>
    </row>
    <row r="224" spans="1:5" ht="18">
      <c r="A224" s="54"/>
      <c r="B224" s="54"/>
      <c r="C224" s="54"/>
      <c r="D224" s="55"/>
      <c r="E224" s="55"/>
    </row>
    <row r="225" spans="1:5" ht="18">
      <c r="A225" s="54"/>
      <c r="B225" s="54"/>
      <c r="C225" s="54"/>
      <c r="D225" s="55"/>
      <c r="E225" s="55"/>
    </row>
    <row r="226" spans="1:5" ht="18">
      <c r="A226" s="54"/>
      <c r="B226" s="54"/>
      <c r="C226" s="54"/>
      <c r="D226" s="55"/>
      <c r="E226" s="55"/>
    </row>
    <row r="227" spans="1:5" ht="18">
      <c r="A227" s="54"/>
      <c r="B227" s="54"/>
      <c r="C227" s="54"/>
      <c r="D227" s="55"/>
      <c r="E227" s="55"/>
    </row>
    <row r="228" spans="1:5" ht="18">
      <c r="A228" s="54"/>
      <c r="B228" s="54"/>
      <c r="C228" s="54"/>
      <c r="D228" s="55"/>
      <c r="E228" s="55"/>
    </row>
    <row r="229" spans="1:5" ht="18">
      <c r="A229" s="54"/>
      <c r="B229" s="54"/>
      <c r="C229" s="54"/>
      <c r="D229" s="55"/>
      <c r="E229" s="55"/>
    </row>
    <row r="230" spans="1:5" ht="18">
      <c r="A230" s="54"/>
      <c r="B230" s="54"/>
      <c r="C230" s="54"/>
      <c r="D230" s="55"/>
      <c r="E230" s="55"/>
    </row>
    <row r="231" spans="1:5" ht="18">
      <c r="A231" s="54"/>
      <c r="B231" s="54"/>
      <c r="C231" s="54"/>
      <c r="D231" s="55"/>
      <c r="E231" s="55"/>
    </row>
    <row r="232" spans="1:5" ht="18">
      <c r="A232" s="54"/>
      <c r="B232" s="54"/>
      <c r="C232" s="54"/>
      <c r="D232" s="55"/>
      <c r="E232" s="55"/>
    </row>
    <row r="233" spans="1:5" ht="18">
      <c r="A233" s="54"/>
      <c r="B233" s="54"/>
      <c r="C233" s="54"/>
      <c r="D233" s="55"/>
      <c r="E233" s="55"/>
    </row>
    <row r="234" spans="1:5" ht="18">
      <c r="A234" s="54"/>
      <c r="B234" s="54"/>
      <c r="C234" s="54"/>
      <c r="D234" s="55"/>
      <c r="E234" s="55"/>
    </row>
    <row r="235" spans="1:5" ht="18">
      <c r="A235" s="54"/>
      <c r="B235" s="54"/>
      <c r="C235" s="54"/>
      <c r="D235" s="55"/>
      <c r="E235" s="55"/>
    </row>
    <row r="236" spans="1:5" ht="18">
      <c r="A236" s="54"/>
      <c r="B236" s="54"/>
      <c r="C236" s="54"/>
      <c r="D236" s="55"/>
      <c r="E236" s="55"/>
    </row>
    <row r="237" spans="1:5" ht="18">
      <c r="A237" s="54"/>
      <c r="B237" s="54"/>
      <c r="C237" s="54"/>
      <c r="D237" s="55"/>
      <c r="E237" s="55"/>
    </row>
    <row r="238" spans="1:5" ht="18">
      <c r="A238" s="54"/>
      <c r="B238" s="54"/>
      <c r="C238" s="54"/>
      <c r="D238" s="55"/>
      <c r="E238" s="55"/>
    </row>
    <row r="239" spans="1:5" ht="18">
      <c r="A239" s="54"/>
      <c r="B239" s="54"/>
      <c r="C239" s="54"/>
      <c r="D239" s="55"/>
      <c r="E239" s="55"/>
    </row>
    <row r="240" spans="1:5" ht="18">
      <c r="A240" s="54"/>
      <c r="B240" s="54"/>
      <c r="C240" s="54"/>
      <c r="D240" s="55"/>
      <c r="E240" s="55"/>
    </row>
    <row r="241" spans="1:5" ht="18">
      <c r="A241" s="54"/>
      <c r="B241" s="54"/>
      <c r="C241" s="54"/>
      <c r="D241" s="55"/>
      <c r="E241" s="55"/>
    </row>
    <row r="242" spans="1:5" ht="18">
      <c r="A242" s="54"/>
      <c r="B242" s="54"/>
      <c r="C242" s="54"/>
      <c r="D242" s="55"/>
      <c r="E242" s="55"/>
    </row>
    <row r="243" spans="1:5" ht="18">
      <c r="A243" s="54"/>
      <c r="B243" s="54"/>
      <c r="C243" s="54"/>
      <c r="D243" s="55"/>
      <c r="E243" s="55"/>
    </row>
    <row r="244" spans="1:5" ht="18">
      <c r="A244" s="54"/>
      <c r="B244" s="54"/>
      <c r="C244" s="54"/>
      <c r="D244" s="55"/>
      <c r="E244" s="55"/>
    </row>
    <row r="245" spans="1:5" ht="18">
      <c r="A245" s="54"/>
      <c r="B245" s="54"/>
      <c r="C245" s="54"/>
      <c r="D245" s="55"/>
      <c r="E245" s="55"/>
    </row>
    <row r="246" spans="1:5" ht="18">
      <c r="A246" s="54"/>
      <c r="B246" s="54"/>
      <c r="C246" s="54"/>
      <c r="D246" s="55"/>
      <c r="E246" s="55"/>
    </row>
    <row r="247" spans="1:5" ht="18">
      <c r="A247" s="54"/>
      <c r="B247" s="54"/>
      <c r="C247" s="54"/>
      <c r="D247" s="55"/>
      <c r="E247" s="55"/>
    </row>
    <row r="248" spans="1:5" ht="18">
      <c r="A248" s="54"/>
      <c r="B248" s="54"/>
      <c r="C248" s="54"/>
      <c r="D248" s="55"/>
      <c r="E248" s="55"/>
    </row>
    <row r="249" spans="1:5" ht="18">
      <c r="A249" s="54"/>
      <c r="B249" s="54"/>
      <c r="C249" s="54"/>
      <c r="D249" s="55"/>
      <c r="E249" s="55"/>
    </row>
    <row r="250" spans="1:5" ht="18">
      <c r="A250" s="54"/>
      <c r="B250" s="54"/>
      <c r="C250" s="54"/>
      <c r="D250" s="55"/>
      <c r="E250" s="55"/>
    </row>
    <row r="251" spans="1:5" ht="18">
      <c r="A251" s="54"/>
      <c r="B251" s="54"/>
      <c r="C251" s="54"/>
      <c r="D251" s="55"/>
      <c r="E251" s="55"/>
    </row>
    <row r="252" spans="1:5" ht="18">
      <c r="A252" s="54"/>
      <c r="B252" s="54"/>
      <c r="C252" s="54"/>
      <c r="D252" s="55"/>
      <c r="E252" s="55"/>
    </row>
    <row r="253" spans="1:5" ht="18">
      <c r="A253" s="54"/>
      <c r="B253" s="54"/>
      <c r="C253" s="54"/>
      <c r="D253" s="55"/>
      <c r="E253" s="55"/>
    </row>
    <row r="254" spans="1:5" ht="18">
      <c r="A254" s="54"/>
      <c r="B254" s="54"/>
      <c r="C254" s="54"/>
      <c r="D254" s="55"/>
      <c r="E254" s="55"/>
    </row>
    <row r="255" spans="1:5" ht="18">
      <c r="A255" s="54"/>
      <c r="B255" s="54"/>
      <c r="C255" s="54"/>
      <c r="D255" s="55"/>
      <c r="E255" s="55"/>
    </row>
    <row r="256" spans="1:5" ht="18">
      <c r="A256" s="54"/>
      <c r="B256" s="54"/>
      <c r="C256" s="54"/>
      <c r="D256" s="55"/>
      <c r="E256" s="55"/>
    </row>
    <row r="257" spans="1:5" ht="18">
      <c r="A257" s="54"/>
      <c r="B257" s="54"/>
      <c r="C257" s="54"/>
      <c r="D257" s="55"/>
      <c r="E257" s="55"/>
    </row>
    <row r="258" spans="1:5" ht="18">
      <c r="A258" s="54"/>
      <c r="B258" s="54"/>
      <c r="C258" s="54"/>
      <c r="D258" s="55"/>
      <c r="E258" s="55"/>
    </row>
    <row r="259" spans="1:5" ht="18">
      <c r="A259" s="54"/>
      <c r="B259" s="54"/>
      <c r="C259" s="54"/>
      <c r="D259" s="55"/>
      <c r="E259" s="55"/>
    </row>
    <row r="260" spans="1:5" ht="18">
      <c r="A260" s="54"/>
      <c r="B260" s="54"/>
      <c r="C260" s="54"/>
      <c r="D260" s="55"/>
      <c r="E260" s="55"/>
    </row>
    <row r="261" spans="1:5" ht="18">
      <c r="A261" s="54"/>
      <c r="B261" s="54"/>
      <c r="C261" s="54"/>
      <c r="D261" s="55"/>
      <c r="E261" s="55"/>
    </row>
    <row r="262" spans="1:5" ht="18">
      <c r="A262" s="54"/>
      <c r="B262" s="54"/>
      <c r="C262" s="54"/>
      <c r="D262" s="55"/>
      <c r="E262" s="55"/>
    </row>
    <row r="263" spans="1:5" ht="18">
      <c r="A263" s="54"/>
      <c r="B263" s="54"/>
      <c r="C263" s="54"/>
      <c r="D263" s="55"/>
      <c r="E263" s="55"/>
    </row>
    <row r="264" spans="1:5" ht="18">
      <c r="A264" s="54"/>
      <c r="B264" s="54"/>
      <c r="C264" s="54"/>
      <c r="D264" s="55"/>
      <c r="E264" s="55"/>
    </row>
    <row r="265" spans="1:5" ht="18">
      <c r="A265" s="54"/>
      <c r="B265" s="54"/>
      <c r="C265" s="54"/>
      <c r="D265" s="55"/>
      <c r="E265" s="55"/>
    </row>
    <row r="266" spans="1:5" ht="18">
      <c r="A266" s="54"/>
      <c r="B266" s="54"/>
      <c r="C266" s="54"/>
      <c r="D266" s="55"/>
      <c r="E266" s="55"/>
    </row>
    <row r="267" spans="1:5" ht="18">
      <c r="A267" s="54"/>
      <c r="B267" s="54"/>
      <c r="C267" s="54"/>
      <c r="D267" s="55"/>
      <c r="E267" s="55"/>
    </row>
    <row r="268" spans="1:5" ht="18">
      <c r="A268" s="54"/>
      <c r="B268" s="54"/>
      <c r="C268" s="54"/>
      <c r="D268" s="55"/>
      <c r="E268" s="55"/>
    </row>
    <row r="269" spans="1:5" ht="18">
      <c r="A269" s="54"/>
      <c r="B269" s="54"/>
      <c r="C269" s="54"/>
      <c r="D269" s="55"/>
      <c r="E269" s="55"/>
    </row>
    <row r="270" spans="1:5" ht="18">
      <c r="A270" s="54"/>
      <c r="B270" s="54"/>
      <c r="C270" s="54"/>
      <c r="D270" s="55"/>
      <c r="E270" s="55"/>
    </row>
    <row r="271" spans="1:5" ht="18">
      <c r="A271" s="54"/>
      <c r="B271" s="54"/>
      <c r="C271" s="54"/>
      <c r="D271" s="55"/>
      <c r="E271" s="55"/>
    </row>
    <row r="272" spans="1:5" ht="18">
      <c r="A272" s="54"/>
      <c r="B272" s="54"/>
      <c r="C272" s="54"/>
      <c r="D272" s="55"/>
      <c r="E272" s="55"/>
    </row>
    <row r="273" spans="1:5" ht="18">
      <c r="A273" s="54"/>
      <c r="B273" s="54"/>
      <c r="C273" s="54"/>
      <c r="D273" s="55"/>
      <c r="E273" s="55"/>
    </row>
    <row r="274" spans="1:5" ht="18">
      <c r="A274" s="54"/>
      <c r="B274" s="54"/>
      <c r="C274" s="54"/>
      <c r="D274" s="55"/>
      <c r="E274" s="55"/>
    </row>
    <row r="275" spans="1:5" ht="18">
      <c r="A275" s="54"/>
      <c r="B275" s="54"/>
      <c r="C275" s="54"/>
      <c r="D275" s="55"/>
      <c r="E275" s="55"/>
    </row>
    <row r="276" spans="1:5" ht="18">
      <c r="A276" s="54"/>
      <c r="B276" s="54"/>
      <c r="C276" s="54"/>
      <c r="D276" s="55"/>
      <c r="E276" s="55"/>
    </row>
    <row r="277" spans="1:5" ht="18">
      <c r="A277" s="54"/>
      <c r="B277" s="54"/>
      <c r="C277" s="54"/>
      <c r="D277" s="55"/>
      <c r="E277" s="55"/>
    </row>
    <row r="278" spans="1:5" ht="18">
      <c r="A278" s="54"/>
      <c r="B278" s="54"/>
      <c r="C278" s="54"/>
      <c r="D278" s="55"/>
      <c r="E278" s="55"/>
    </row>
    <row r="279" spans="1:5" ht="18">
      <c r="A279" s="54"/>
      <c r="B279" s="54"/>
      <c r="C279" s="54"/>
      <c r="D279" s="55"/>
      <c r="E279" s="55"/>
    </row>
    <row r="280" spans="1:5" ht="18">
      <c r="A280" s="54"/>
      <c r="B280" s="54"/>
      <c r="C280" s="54"/>
      <c r="D280" s="55"/>
      <c r="E280" s="55"/>
    </row>
    <row r="281" spans="1:5" ht="18">
      <c r="A281" s="54"/>
      <c r="B281" s="54"/>
      <c r="C281" s="54"/>
      <c r="D281" s="55"/>
      <c r="E281" s="55"/>
    </row>
    <row r="282" spans="1:5" ht="18">
      <c r="A282" s="54"/>
      <c r="B282" s="54"/>
      <c r="C282" s="54"/>
      <c r="D282" s="55"/>
      <c r="E282" s="55"/>
    </row>
    <row r="283" spans="1:5" ht="18">
      <c r="A283" s="54"/>
      <c r="B283" s="54"/>
      <c r="C283" s="54"/>
      <c r="D283" s="55"/>
      <c r="E283" s="55"/>
    </row>
    <row r="284" spans="1:5" ht="18">
      <c r="A284" s="54"/>
      <c r="B284" s="54"/>
      <c r="C284" s="54"/>
      <c r="D284" s="55"/>
      <c r="E284" s="55"/>
    </row>
    <row r="285" spans="1:5" ht="18">
      <c r="A285" s="54"/>
      <c r="B285" s="54"/>
      <c r="C285" s="54"/>
      <c r="D285" s="55"/>
      <c r="E285" s="55"/>
    </row>
    <row r="286" spans="1:5" ht="18">
      <c r="A286" s="54"/>
      <c r="B286" s="54"/>
      <c r="C286" s="54"/>
      <c r="D286" s="55"/>
      <c r="E286" s="55"/>
    </row>
    <row r="287" spans="1:5" ht="18">
      <c r="A287" s="54"/>
      <c r="B287" s="54"/>
      <c r="C287" s="54"/>
      <c r="D287" s="55"/>
      <c r="E287" s="55"/>
    </row>
    <row r="288" spans="1:5" ht="18">
      <c r="A288" s="54"/>
      <c r="B288" s="54"/>
      <c r="C288" s="54"/>
      <c r="D288" s="55"/>
      <c r="E288" s="55"/>
    </row>
    <row r="289" spans="1:5" ht="18">
      <c r="A289" s="54"/>
      <c r="B289" s="54"/>
      <c r="C289" s="54"/>
      <c r="D289" s="55"/>
      <c r="E289" s="55"/>
    </row>
    <row r="290" spans="1:5" ht="18">
      <c r="A290" s="54"/>
      <c r="B290" s="54"/>
      <c r="C290" s="54"/>
      <c r="D290" s="55"/>
      <c r="E290" s="55"/>
    </row>
    <row r="291" spans="1:5" ht="18">
      <c r="A291" s="54"/>
      <c r="B291" s="54"/>
      <c r="C291" s="54"/>
      <c r="D291" s="55"/>
      <c r="E291" s="55"/>
    </row>
    <row r="292" spans="1:5" ht="18">
      <c r="A292" s="54"/>
      <c r="B292" s="54"/>
      <c r="C292" s="54"/>
      <c r="D292" s="55"/>
      <c r="E292" s="55"/>
    </row>
    <row r="293" spans="1:5" ht="18">
      <c r="A293" s="54"/>
      <c r="B293" s="54"/>
      <c r="C293" s="54"/>
      <c r="D293" s="55"/>
      <c r="E293" s="55"/>
    </row>
    <row r="294" spans="1:5" ht="18">
      <c r="A294" s="54"/>
      <c r="B294" s="54"/>
      <c r="C294" s="54"/>
      <c r="D294" s="55"/>
      <c r="E294" s="55"/>
    </row>
    <row r="295" spans="1:5" ht="18">
      <c r="A295" s="54"/>
      <c r="B295" s="54"/>
      <c r="C295" s="54"/>
      <c r="D295" s="55"/>
      <c r="E295" s="55"/>
    </row>
    <row r="296" spans="1:5" ht="18">
      <c r="A296" s="54"/>
      <c r="B296" s="54"/>
      <c r="C296" s="54"/>
      <c r="D296" s="55"/>
      <c r="E296" s="55"/>
    </row>
    <row r="297" spans="1:5" ht="18">
      <c r="A297" s="54"/>
      <c r="B297" s="54"/>
      <c r="C297" s="54"/>
      <c r="D297" s="55"/>
      <c r="E297" s="55"/>
    </row>
    <row r="298" spans="1:5" ht="18">
      <c r="A298" s="54"/>
      <c r="B298" s="54"/>
      <c r="C298" s="54"/>
      <c r="D298" s="55"/>
      <c r="E298" s="55"/>
    </row>
    <row r="299" spans="1:5" ht="18">
      <c r="A299" s="54"/>
      <c r="B299" s="54"/>
      <c r="C299" s="54"/>
      <c r="D299" s="55"/>
      <c r="E299" s="55"/>
    </row>
    <row r="300" spans="1:5" ht="18">
      <c r="A300" s="54"/>
      <c r="B300" s="54"/>
      <c r="C300" s="54"/>
      <c r="D300" s="55"/>
      <c r="E300" s="55"/>
    </row>
    <row r="301" spans="1:5" ht="18">
      <c r="A301" s="54"/>
      <c r="B301" s="54"/>
      <c r="C301" s="54"/>
      <c r="D301" s="55"/>
      <c r="E301" s="55"/>
    </row>
    <row r="302" spans="1:5" ht="18">
      <c r="A302" s="54"/>
      <c r="B302" s="54"/>
      <c r="C302" s="54"/>
      <c r="D302" s="55"/>
      <c r="E302" s="55"/>
    </row>
    <row r="303" spans="1:5" ht="18">
      <c r="A303" s="54"/>
      <c r="B303" s="54"/>
      <c r="C303" s="54"/>
      <c r="D303" s="55"/>
      <c r="E303" s="55"/>
    </row>
    <row r="304" spans="1:5" ht="18">
      <c r="A304" s="54"/>
      <c r="B304" s="54"/>
      <c r="C304" s="54"/>
      <c r="D304" s="55"/>
      <c r="E304" s="55"/>
    </row>
    <row r="305" spans="1:5" ht="18">
      <c r="A305" s="54"/>
      <c r="B305" s="54"/>
      <c r="C305" s="54"/>
      <c r="D305" s="55"/>
      <c r="E305" s="55"/>
    </row>
    <row r="306" spans="1:5" ht="18">
      <c r="A306" s="54"/>
      <c r="B306" s="54"/>
      <c r="C306" s="54"/>
      <c r="D306" s="55"/>
      <c r="E306" s="55"/>
    </row>
    <row r="307" spans="1:5" ht="18">
      <c r="A307" s="54"/>
      <c r="B307" s="54"/>
      <c r="C307" s="54"/>
      <c r="D307" s="55"/>
      <c r="E307" s="55"/>
    </row>
    <row r="308" spans="1:5" ht="18">
      <c r="A308" s="54"/>
      <c r="B308" s="54"/>
      <c r="C308" s="54"/>
      <c r="D308" s="55"/>
      <c r="E308" s="55"/>
    </row>
    <row r="309" spans="1:5" ht="18">
      <c r="A309" s="54"/>
      <c r="B309" s="54"/>
      <c r="C309" s="54"/>
      <c r="D309" s="55"/>
      <c r="E309" s="55"/>
    </row>
    <row r="310" spans="1:5" ht="18">
      <c r="A310" s="54"/>
      <c r="B310" s="54"/>
      <c r="C310" s="54"/>
      <c r="D310" s="55"/>
      <c r="E310" s="55"/>
    </row>
    <row r="311" spans="1:5" ht="18">
      <c r="A311" s="54"/>
      <c r="B311" s="54"/>
      <c r="C311" s="54"/>
      <c r="D311" s="55"/>
      <c r="E311" s="55"/>
    </row>
    <row r="312" spans="1:5" ht="18">
      <c r="A312" s="54"/>
      <c r="B312" s="54"/>
      <c r="C312" s="54"/>
      <c r="D312" s="55"/>
      <c r="E312" s="55"/>
    </row>
    <row r="313" spans="1:5" ht="18">
      <c r="A313" s="54"/>
      <c r="B313" s="54"/>
      <c r="C313" s="54"/>
      <c r="D313" s="55"/>
      <c r="E313" s="55"/>
    </row>
    <row r="314" spans="1:5" ht="18">
      <c r="A314" s="54"/>
      <c r="B314" s="54"/>
      <c r="C314" s="54"/>
      <c r="D314" s="55"/>
      <c r="E314" s="55"/>
    </row>
    <row r="315" spans="1:5" ht="18">
      <c r="A315" s="54"/>
      <c r="B315" s="54"/>
      <c r="C315" s="54"/>
      <c r="D315" s="55"/>
      <c r="E315" s="55"/>
    </row>
    <row r="316" spans="1:5" ht="18">
      <c r="A316" s="54"/>
      <c r="B316" s="54"/>
      <c r="C316" s="54"/>
      <c r="D316" s="55"/>
      <c r="E316" s="55"/>
    </row>
    <row r="317" spans="1:5" ht="18">
      <c r="A317" s="54"/>
      <c r="B317" s="54"/>
      <c r="C317" s="54"/>
      <c r="D317" s="55"/>
      <c r="E317" s="55"/>
    </row>
    <row r="318" spans="1:5" ht="18">
      <c r="A318" s="54"/>
      <c r="B318" s="54"/>
      <c r="C318" s="54"/>
      <c r="D318" s="55"/>
      <c r="E318" s="55"/>
    </row>
    <row r="319" spans="1:5" ht="18">
      <c r="A319" s="54"/>
      <c r="B319" s="54"/>
      <c r="C319" s="54"/>
      <c r="D319" s="55"/>
      <c r="E319" s="55"/>
    </row>
    <row r="320" spans="1:5" ht="18">
      <c r="A320" s="54"/>
      <c r="B320" s="54"/>
      <c r="C320" s="54"/>
      <c r="D320" s="55"/>
      <c r="E320" s="55"/>
    </row>
    <row r="321" spans="1:5" ht="18">
      <c r="A321" s="54"/>
      <c r="B321" s="54"/>
      <c r="C321" s="54"/>
      <c r="D321" s="55"/>
      <c r="E321" s="55"/>
    </row>
    <row r="322" spans="1:5" ht="18">
      <c r="A322" s="54"/>
      <c r="B322" s="54"/>
      <c r="C322" s="54"/>
      <c r="D322" s="55"/>
      <c r="E322" s="55"/>
    </row>
    <row r="323" spans="1:5" ht="18">
      <c r="A323" s="54"/>
      <c r="B323" s="54"/>
      <c r="C323" s="54"/>
      <c r="D323" s="55"/>
      <c r="E323" s="55"/>
    </row>
    <row r="324" spans="1:5" ht="18">
      <c r="A324" s="54"/>
      <c r="B324" s="54"/>
      <c r="C324" s="54"/>
      <c r="D324" s="55"/>
      <c r="E324" s="55"/>
    </row>
    <row r="325" spans="1:5" ht="18">
      <c r="A325" s="54"/>
      <c r="B325" s="54"/>
      <c r="C325" s="54"/>
      <c r="D325" s="55"/>
      <c r="E325" s="55"/>
    </row>
    <row r="326" spans="1:5" ht="18">
      <c r="A326" s="54"/>
      <c r="B326" s="54"/>
      <c r="C326" s="54"/>
      <c r="D326" s="55"/>
      <c r="E326" s="55"/>
    </row>
    <row r="327" spans="1:5" ht="18">
      <c r="A327" s="54"/>
      <c r="B327" s="54"/>
      <c r="C327" s="54"/>
      <c r="D327" s="55"/>
      <c r="E327" s="55"/>
    </row>
    <row r="328" spans="1:5" ht="18">
      <c r="A328" s="54"/>
      <c r="B328" s="54"/>
      <c r="C328" s="54"/>
      <c r="D328" s="55"/>
      <c r="E328" s="55"/>
    </row>
    <row r="329" spans="1:5" ht="18">
      <c r="A329" s="54"/>
      <c r="B329" s="54"/>
      <c r="C329" s="54"/>
      <c r="D329" s="55"/>
      <c r="E329" s="55"/>
    </row>
    <row r="330" spans="1:5" ht="18">
      <c r="A330" s="54"/>
      <c r="B330" s="54"/>
      <c r="C330" s="54"/>
      <c r="D330" s="55"/>
      <c r="E330" s="55"/>
    </row>
    <row r="331" spans="1:5" ht="18">
      <c r="A331" s="54"/>
      <c r="B331" s="54"/>
      <c r="C331" s="54"/>
      <c r="D331" s="55"/>
      <c r="E331" s="55"/>
    </row>
    <row r="332" spans="1:5" ht="18">
      <c r="A332" s="54"/>
      <c r="B332" s="54"/>
      <c r="C332" s="54"/>
      <c r="D332" s="55"/>
      <c r="E332" s="55"/>
    </row>
    <row r="333" spans="1:5" ht="18">
      <c r="A333" s="54"/>
      <c r="B333" s="54"/>
      <c r="C333" s="54"/>
      <c r="D333" s="55"/>
      <c r="E333" s="55"/>
    </row>
    <row r="334" spans="1:5" ht="18">
      <c r="A334" s="54"/>
      <c r="B334" s="54"/>
      <c r="C334" s="54"/>
      <c r="D334" s="55"/>
      <c r="E334" s="55"/>
    </row>
    <row r="335" spans="1:5" ht="18">
      <c r="A335" s="54"/>
      <c r="B335" s="54"/>
      <c r="C335" s="54"/>
      <c r="D335" s="55"/>
      <c r="E335" s="55"/>
    </row>
    <row r="336" spans="1:5" ht="18">
      <c r="A336" s="54"/>
      <c r="B336" s="54"/>
      <c r="C336" s="54"/>
      <c r="D336" s="55"/>
      <c r="E336" s="55"/>
    </row>
    <row r="337" spans="1:5" ht="18">
      <c r="A337" s="54"/>
      <c r="B337" s="54"/>
      <c r="C337" s="54"/>
      <c r="D337" s="55"/>
      <c r="E337" s="55"/>
    </row>
    <row r="338" spans="1:5" ht="18">
      <c r="A338" s="54"/>
      <c r="B338" s="54"/>
      <c r="C338" s="54"/>
      <c r="D338" s="55"/>
      <c r="E338" s="55"/>
    </row>
    <row r="339" spans="1:5" ht="18">
      <c r="A339" s="54"/>
      <c r="B339" s="54"/>
      <c r="C339" s="54"/>
      <c r="D339" s="55"/>
      <c r="E339" s="55"/>
    </row>
    <row r="340" spans="1:5" ht="18">
      <c r="A340" s="54"/>
      <c r="B340" s="54"/>
      <c r="C340" s="54"/>
      <c r="D340" s="55"/>
      <c r="E340" s="55"/>
    </row>
    <row r="341" spans="1:5" ht="18">
      <c r="A341" s="54"/>
      <c r="B341" s="54"/>
      <c r="C341" s="54"/>
      <c r="D341" s="55"/>
      <c r="E341" s="55"/>
    </row>
    <row r="342" spans="1:5" ht="18">
      <c r="A342" s="54"/>
      <c r="B342" s="54"/>
      <c r="C342" s="54"/>
      <c r="D342" s="55"/>
      <c r="E342" s="55"/>
    </row>
    <row r="343" spans="1:5" ht="18">
      <c r="A343" s="54"/>
      <c r="B343" s="54"/>
      <c r="C343" s="54"/>
      <c r="D343" s="55"/>
      <c r="E343" s="55"/>
    </row>
    <row r="344" spans="1:5" ht="18">
      <c r="A344" s="54"/>
      <c r="B344" s="54"/>
      <c r="C344" s="54"/>
      <c r="D344" s="55"/>
      <c r="E344" s="55"/>
    </row>
    <row r="345" spans="1:5" ht="18">
      <c r="A345" s="54"/>
      <c r="B345" s="54"/>
      <c r="C345" s="54"/>
      <c r="D345" s="55"/>
      <c r="E345" s="55"/>
    </row>
    <row r="346" spans="1:5" ht="18">
      <c r="A346" s="54"/>
      <c r="B346" s="54"/>
      <c r="C346" s="54"/>
      <c r="D346" s="55"/>
      <c r="E346" s="55"/>
    </row>
    <row r="347" spans="1:5" ht="18">
      <c r="A347" s="54"/>
      <c r="B347" s="54"/>
      <c r="C347" s="54"/>
      <c r="D347" s="55"/>
      <c r="E347" s="55"/>
    </row>
    <row r="348" spans="1:5" ht="18">
      <c r="A348" s="54"/>
      <c r="B348" s="54"/>
      <c r="C348" s="54"/>
      <c r="D348" s="55"/>
      <c r="E348" s="55"/>
    </row>
    <row r="349" spans="1:5" ht="18">
      <c r="A349" s="54"/>
      <c r="B349" s="54"/>
      <c r="C349" s="54"/>
      <c r="D349" s="55"/>
      <c r="E349" s="55"/>
    </row>
    <row r="350" spans="1:5" ht="18">
      <c r="A350" s="54"/>
      <c r="B350" s="54"/>
      <c r="C350" s="54"/>
      <c r="D350" s="55"/>
      <c r="E350" s="55"/>
    </row>
    <row r="351" spans="1:5" ht="18">
      <c r="A351" s="54"/>
      <c r="B351" s="54"/>
      <c r="C351" s="54"/>
      <c r="D351" s="55"/>
      <c r="E351" s="55"/>
    </row>
    <row r="352" spans="1:5" ht="18">
      <c r="A352" s="54"/>
      <c r="B352" s="54"/>
      <c r="C352" s="54"/>
      <c r="D352" s="55"/>
      <c r="E352" s="55"/>
    </row>
    <row r="353" spans="1:5" ht="18">
      <c r="A353" s="54"/>
      <c r="B353" s="54"/>
      <c r="C353" s="54"/>
      <c r="D353" s="55"/>
      <c r="E353" s="55"/>
    </row>
    <row r="354" spans="1:5" ht="18">
      <c r="A354" s="54"/>
      <c r="B354" s="54"/>
      <c r="C354" s="54"/>
      <c r="D354" s="55"/>
      <c r="E354" s="55"/>
    </row>
    <row r="355" spans="1:5" ht="18">
      <c r="A355" s="54"/>
      <c r="B355" s="54"/>
      <c r="C355" s="54"/>
      <c r="D355" s="55"/>
      <c r="E355" s="55"/>
    </row>
    <row r="356" spans="1:5" ht="18">
      <c r="A356" s="54"/>
      <c r="B356" s="54"/>
      <c r="C356" s="54"/>
      <c r="D356" s="55"/>
      <c r="E356" s="55"/>
    </row>
    <row r="357" spans="1:5" ht="18">
      <c r="A357" s="54"/>
      <c r="B357" s="54"/>
      <c r="C357" s="54"/>
      <c r="D357" s="55"/>
      <c r="E357" s="55"/>
    </row>
    <row r="358" spans="1:5" ht="18">
      <c r="A358" s="54"/>
      <c r="B358" s="54"/>
      <c r="C358" s="54"/>
      <c r="D358" s="55"/>
      <c r="E358" s="55"/>
    </row>
    <row r="359" spans="1:5" ht="18">
      <c r="A359" s="54"/>
      <c r="B359" s="54"/>
      <c r="C359" s="54"/>
      <c r="D359" s="55"/>
      <c r="E359" s="55"/>
    </row>
    <row r="360" spans="1:5" ht="18">
      <c r="A360" s="54"/>
      <c r="B360" s="54"/>
      <c r="C360" s="54"/>
      <c r="D360" s="55"/>
      <c r="E360" s="55"/>
    </row>
    <row r="361" spans="1:5" ht="18">
      <c r="A361" s="54"/>
      <c r="B361" s="54"/>
      <c r="C361" s="54"/>
      <c r="D361" s="55"/>
      <c r="E361" s="55"/>
    </row>
    <row r="362" spans="1:5" ht="18">
      <c r="A362" s="54"/>
      <c r="B362" s="54"/>
      <c r="C362" s="54"/>
      <c r="D362" s="55"/>
      <c r="E362" s="55"/>
    </row>
    <row r="363" spans="1:5" ht="18">
      <c r="A363" s="54"/>
      <c r="B363" s="54"/>
      <c r="C363" s="54"/>
      <c r="D363" s="55"/>
      <c r="E363" s="55"/>
    </row>
    <row r="364" spans="1:5" ht="18">
      <c r="A364" s="54"/>
      <c r="B364" s="54"/>
      <c r="C364" s="54"/>
      <c r="D364" s="55"/>
      <c r="E364" s="55"/>
    </row>
    <row r="365" spans="1:5" ht="18">
      <c r="A365" s="54"/>
      <c r="B365" s="54"/>
      <c r="C365" s="54"/>
      <c r="D365" s="55"/>
      <c r="E365" s="55"/>
    </row>
    <row r="366" spans="1:5" ht="18">
      <c r="A366" s="54"/>
      <c r="B366" s="54"/>
      <c r="C366" s="54"/>
      <c r="D366" s="55"/>
      <c r="E366" s="55"/>
    </row>
    <row r="367" spans="1:5" ht="18">
      <c r="A367" s="54"/>
      <c r="B367" s="54"/>
      <c r="C367" s="54"/>
      <c r="D367" s="55"/>
      <c r="E367" s="55"/>
    </row>
    <row r="368" spans="1:5" ht="18">
      <c r="A368" s="54"/>
      <c r="B368" s="54"/>
      <c r="C368" s="54"/>
      <c r="D368" s="55"/>
      <c r="E368" s="55"/>
    </row>
    <row r="369" spans="1:5" ht="18">
      <c r="A369" s="54"/>
      <c r="B369" s="54"/>
      <c r="C369" s="54"/>
      <c r="D369" s="55"/>
      <c r="E369" s="55"/>
    </row>
    <row r="370" spans="1:5" ht="18">
      <c r="A370" s="54"/>
      <c r="B370" s="54"/>
      <c r="C370" s="54"/>
      <c r="D370" s="55"/>
      <c r="E370" s="55"/>
    </row>
    <row r="371" spans="1:5" ht="18">
      <c r="A371" s="54"/>
      <c r="B371" s="54"/>
      <c r="C371" s="54"/>
      <c r="D371" s="55"/>
      <c r="E371" s="55"/>
    </row>
    <row r="372" spans="1:5" ht="18">
      <c r="A372" s="54"/>
      <c r="B372" s="54"/>
      <c r="C372" s="54"/>
      <c r="D372" s="55"/>
      <c r="E372" s="55"/>
    </row>
    <row r="373" spans="1:5" ht="18">
      <c r="A373" s="54"/>
      <c r="B373" s="54"/>
      <c r="C373" s="54"/>
      <c r="D373" s="55"/>
      <c r="E373" s="55"/>
    </row>
    <row r="374" spans="1:5" ht="18">
      <c r="A374" s="54"/>
      <c r="B374" s="54"/>
      <c r="C374" s="54"/>
      <c r="D374" s="55"/>
      <c r="E374" s="55"/>
    </row>
    <row r="375" spans="1:5" ht="18">
      <c r="A375" s="54"/>
      <c r="B375" s="54"/>
      <c r="C375" s="54"/>
      <c r="D375" s="55"/>
      <c r="E375" s="55"/>
    </row>
    <row r="376" spans="1:5" ht="18">
      <c r="A376" s="54"/>
      <c r="B376" s="54"/>
      <c r="C376" s="54"/>
      <c r="D376" s="55"/>
      <c r="E376" s="55"/>
    </row>
    <row r="377" spans="1:5" ht="18">
      <c r="A377" s="54"/>
      <c r="B377" s="54"/>
      <c r="C377" s="54"/>
      <c r="D377" s="55"/>
      <c r="E377" s="55"/>
    </row>
    <row r="378" spans="1:5" ht="18">
      <c r="A378" s="54"/>
      <c r="B378" s="54"/>
      <c r="C378" s="54"/>
      <c r="D378" s="55"/>
      <c r="E378" s="55"/>
    </row>
    <row r="379" spans="1:5" ht="18">
      <c r="A379" s="54"/>
      <c r="B379" s="54"/>
      <c r="C379" s="54"/>
      <c r="D379" s="55"/>
      <c r="E379" s="55"/>
    </row>
    <row r="380" spans="1:5" ht="18">
      <c r="A380" s="54"/>
      <c r="B380" s="54"/>
      <c r="C380" s="54"/>
      <c r="D380" s="55"/>
      <c r="E380" s="55"/>
    </row>
    <row r="381" spans="1:5" ht="18">
      <c r="A381" s="54"/>
      <c r="B381" s="54"/>
      <c r="C381" s="54"/>
      <c r="D381" s="55"/>
      <c r="E381" s="55"/>
    </row>
    <row r="382" spans="1:5" ht="18">
      <c r="A382" s="54"/>
      <c r="B382" s="54"/>
      <c r="C382" s="54"/>
      <c r="D382" s="55"/>
      <c r="E382" s="55"/>
    </row>
    <row r="383" spans="1:5" ht="18">
      <c r="A383" s="54"/>
      <c r="B383" s="54"/>
      <c r="C383" s="54"/>
      <c r="D383" s="55"/>
      <c r="E383" s="55"/>
    </row>
    <row r="384" spans="1:5" ht="18">
      <c r="A384" s="54"/>
      <c r="B384" s="54"/>
      <c r="C384" s="54"/>
      <c r="D384" s="55"/>
      <c r="E384" s="55"/>
    </row>
    <row r="385" spans="1:5" ht="18">
      <c r="A385" s="54"/>
      <c r="B385" s="54"/>
      <c r="C385" s="54"/>
      <c r="D385" s="55"/>
      <c r="E385" s="55"/>
    </row>
    <row r="386" spans="1:5" ht="18">
      <c r="A386" s="54"/>
      <c r="B386" s="54"/>
      <c r="C386" s="54"/>
      <c r="D386" s="55"/>
      <c r="E386" s="55"/>
    </row>
    <row r="387" spans="1:5" ht="18">
      <c r="A387" s="54"/>
      <c r="B387" s="54"/>
      <c r="C387" s="54"/>
      <c r="D387" s="55"/>
      <c r="E387" s="55"/>
    </row>
    <row r="388" spans="1:5" ht="18">
      <c r="A388" s="54"/>
      <c r="B388" s="54"/>
      <c r="C388" s="54"/>
      <c r="D388" s="55"/>
      <c r="E388" s="55"/>
    </row>
    <row r="389" spans="1:5" ht="18">
      <c r="A389" s="54"/>
      <c r="B389" s="54"/>
      <c r="C389" s="54"/>
      <c r="D389" s="55"/>
      <c r="E389" s="55"/>
    </row>
    <row r="390" spans="1:5" ht="18">
      <c r="A390" s="54"/>
      <c r="B390" s="54"/>
      <c r="C390" s="54"/>
      <c r="D390" s="55"/>
      <c r="E390" s="55"/>
    </row>
    <row r="391" spans="1:5" ht="18">
      <c r="A391" s="54"/>
      <c r="B391" s="54"/>
      <c r="C391" s="54"/>
      <c r="D391" s="55"/>
      <c r="E391" s="55"/>
    </row>
    <row r="392" spans="1:5" ht="18">
      <c r="A392" s="54"/>
      <c r="B392" s="54"/>
      <c r="C392" s="54"/>
      <c r="D392" s="55"/>
      <c r="E392" s="55"/>
    </row>
    <row r="393" spans="1:5" ht="18">
      <c r="A393" s="54"/>
      <c r="B393" s="54"/>
      <c r="C393" s="54"/>
      <c r="D393" s="55"/>
      <c r="E393" s="55"/>
    </row>
    <row r="394" spans="1:5" ht="18">
      <c r="A394" s="54"/>
      <c r="B394" s="54"/>
      <c r="C394" s="54"/>
      <c r="D394" s="55"/>
      <c r="E394" s="55"/>
    </row>
    <row r="395" spans="1:5" ht="18">
      <c r="A395" s="54"/>
      <c r="B395" s="54"/>
      <c r="C395" s="54"/>
      <c r="D395" s="55"/>
      <c r="E395" s="55"/>
    </row>
    <row r="396" spans="1:5" ht="18">
      <c r="A396" s="54"/>
      <c r="B396" s="54"/>
      <c r="C396" s="54"/>
      <c r="D396" s="55"/>
      <c r="E396" s="55"/>
    </row>
    <row r="397" spans="1:5" ht="18">
      <c r="A397" s="54"/>
      <c r="B397" s="54"/>
      <c r="C397" s="54"/>
      <c r="D397" s="55"/>
      <c r="E397" s="55"/>
    </row>
    <row r="398" spans="1:5" ht="18">
      <c r="A398" s="54"/>
      <c r="B398" s="54"/>
      <c r="C398" s="54"/>
      <c r="D398" s="55"/>
      <c r="E398" s="55"/>
    </row>
    <row r="399" spans="1:5" ht="18">
      <c r="A399" s="54"/>
      <c r="B399" s="54"/>
      <c r="C399" s="54"/>
      <c r="D399" s="55"/>
      <c r="E399" s="55"/>
    </row>
    <row r="400" spans="1:5" ht="18">
      <c r="A400" s="54"/>
      <c r="B400" s="54"/>
      <c r="C400" s="54"/>
      <c r="D400" s="55"/>
      <c r="E400" s="55"/>
    </row>
    <row r="401" spans="1:5" ht="18">
      <c r="A401" s="54"/>
      <c r="B401" s="54"/>
      <c r="C401" s="54"/>
      <c r="D401" s="55"/>
      <c r="E401" s="55"/>
    </row>
    <row r="402" spans="1:5" ht="18">
      <c r="A402" s="54"/>
      <c r="B402" s="54"/>
      <c r="C402" s="54"/>
      <c r="D402" s="55"/>
      <c r="E402" s="55"/>
    </row>
    <row r="403" spans="1:5" ht="18">
      <c r="A403" s="54"/>
      <c r="B403" s="54"/>
      <c r="C403" s="54"/>
      <c r="D403" s="55"/>
      <c r="E403" s="55"/>
    </row>
    <row r="404" spans="1:5" ht="18">
      <c r="A404" s="54"/>
      <c r="B404" s="54"/>
      <c r="C404" s="54"/>
      <c r="D404" s="55"/>
      <c r="E404" s="55"/>
    </row>
    <row r="405" spans="1:5" ht="18">
      <c r="A405" s="54"/>
      <c r="B405" s="54"/>
      <c r="C405" s="54"/>
      <c r="D405" s="55"/>
      <c r="E405" s="55"/>
    </row>
    <row r="406" spans="1:5" ht="18">
      <c r="A406" s="54"/>
      <c r="B406" s="54"/>
      <c r="C406" s="54"/>
      <c r="D406" s="55"/>
      <c r="E406" s="55"/>
    </row>
    <row r="407" spans="1:5" ht="18">
      <c r="A407" s="54"/>
      <c r="B407" s="54"/>
      <c r="C407" s="54"/>
      <c r="D407" s="55"/>
      <c r="E407" s="55"/>
    </row>
    <row r="408" spans="1:5" ht="18">
      <c r="A408" s="54"/>
      <c r="B408" s="54"/>
      <c r="C408" s="54"/>
      <c r="D408" s="55"/>
      <c r="E408" s="55"/>
    </row>
    <row r="409" spans="1:5" ht="18">
      <c r="A409" s="54"/>
      <c r="B409" s="54"/>
      <c r="C409" s="54"/>
      <c r="D409" s="55"/>
      <c r="E409" s="55"/>
    </row>
    <row r="410" spans="1:5" ht="18">
      <c r="A410" s="54"/>
      <c r="B410" s="54"/>
      <c r="C410" s="54"/>
      <c r="D410" s="55"/>
      <c r="E410" s="55"/>
    </row>
    <row r="411" spans="1:5" ht="18">
      <c r="A411" s="54"/>
      <c r="B411" s="54"/>
      <c r="C411" s="54"/>
      <c r="D411" s="55"/>
      <c r="E411" s="55"/>
    </row>
    <row r="412" spans="1:5" ht="18">
      <c r="A412" s="54"/>
      <c r="B412" s="54"/>
      <c r="C412" s="54"/>
      <c r="D412" s="55"/>
      <c r="E412" s="55"/>
    </row>
    <row r="413" spans="1:5" ht="18">
      <c r="A413" s="54"/>
      <c r="B413" s="54"/>
      <c r="C413" s="54"/>
      <c r="D413" s="55"/>
      <c r="E413" s="55"/>
    </row>
    <row r="414" spans="1:5" ht="18">
      <c r="A414" s="54"/>
      <c r="B414" s="54"/>
      <c r="C414" s="54"/>
      <c r="D414" s="55"/>
      <c r="E414" s="55"/>
    </row>
    <row r="415" spans="1:5" ht="18">
      <c r="A415" s="54"/>
      <c r="B415" s="54"/>
      <c r="C415" s="54"/>
      <c r="D415" s="55"/>
      <c r="E415" s="55"/>
    </row>
    <row r="416" spans="1:5" ht="18">
      <c r="A416" s="54"/>
      <c r="B416" s="54"/>
      <c r="C416" s="54"/>
      <c r="D416" s="55"/>
      <c r="E416" s="55"/>
    </row>
    <row r="417" spans="1:5" ht="18">
      <c r="A417" s="54"/>
      <c r="B417" s="54"/>
      <c r="C417" s="54"/>
      <c r="D417" s="55"/>
      <c r="E417" s="55"/>
    </row>
    <row r="418" spans="1:5" ht="18">
      <c r="A418" s="54"/>
      <c r="B418" s="54"/>
      <c r="C418" s="54"/>
      <c r="D418" s="55"/>
      <c r="E418" s="55"/>
    </row>
    <row r="419" spans="1:5" ht="18">
      <c r="A419" s="54"/>
      <c r="B419" s="54"/>
      <c r="C419" s="54"/>
      <c r="D419" s="55"/>
      <c r="E419" s="55"/>
    </row>
    <row r="420" spans="1:5" ht="18">
      <c r="A420" s="54"/>
      <c r="B420" s="54"/>
      <c r="C420" s="54"/>
      <c r="D420" s="55"/>
      <c r="E420" s="55"/>
    </row>
    <row r="421" spans="1:5" ht="18">
      <c r="A421" s="54"/>
      <c r="B421" s="54"/>
      <c r="C421" s="54"/>
      <c r="D421" s="55"/>
      <c r="E421" s="55"/>
    </row>
    <row r="422" spans="1:5" ht="18">
      <c r="A422" s="54"/>
      <c r="B422" s="54"/>
      <c r="C422" s="54"/>
      <c r="D422" s="55"/>
      <c r="E422" s="55"/>
    </row>
    <row r="423" spans="1:5" ht="18">
      <c r="A423" s="54"/>
      <c r="B423" s="54"/>
      <c r="C423" s="54"/>
      <c r="D423" s="55"/>
      <c r="E423" s="55"/>
    </row>
    <row r="424" spans="1:5" ht="18">
      <c r="A424" s="54"/>
      <c r="B424" s="54"/>
      <c r="C424" s="54"/>
      <c r="D424" s="55"/>
      <c r="E424" s="55"/>
    </row>
    <row r="425" spans="1:5" ht="18">
      <c r="A425" s="54"/>
      <c r="B425" s="54"/>
      <c r="C425" s="54"/>
      <c r="D425" s="55"/>
      <c r="E425" s="55"/>
    </row>
    <row r="426" spans="1:5" ht="18">
      <c r="A426" s="54"/>
      <c r="B426" s="54"/>
      <c r="C426" s="54"/>
      <c r="D426" s="55"/>
      <c r="E426" s="55"/>
    </row>
    <row r="427" spans="1:5" ht="18">
      <c r="A427" s="54"/>
      <c r="B427" s="54"/>
      <c r="C427" s="54"/>
      <c r="D427" s="55"/>
      <c r="E427" s="55"/>
    </row>
    <row r="428" spans="1:5" ht="18">
      <c r="A428" s="54"/>
      <c r="B428" s="54"/>
      <c r="C428" s="54"/>
      <c r="D428" s="55"/>
      <c r="E428" s="55"/>
    </row>
    <row r="429" spans="1:5" ht="18">
      <c r="A429" s="54"/>
      <c r="B429" s="54"/>
      <c r="C429" s="54"/>
      <c r="D429" s="55"/>
      <c r="E429" s="55"/>
    </row>
    <row r="430" spans="1:5" ht="18">
      <c r="A430" s="54"/>
      <c r="B430" s="54"/>
      <c r="C430" s="54"/>
      <c r="D430" s="55"/>
      <c r="E430" s="55"/>
    </row>
    <row r="431" spans="1:5" ht="18">
      <c r="A431" s="54"/>
      <c r="B431" s="54"/>
      <c r="C431" s="54"/>
      <c r="D431" s="55"/>
      <c r="E431" s="55"/>
    </row>
    <row r="432" spans="1:5" ht="18">
      <c r="A432" s="54"/>
      <c r="B432" s="54"/>
      <c r="C432" s="54"/>
      <c r="D432" s="55"/>
      <c r="E432" s="55"/>
    </row>
    <row r="433" spans="1:5" ht="18">
      <c r="A433" s="54"/>
      <c r="B433" s="54"/>
      <c r="C433" s="54"/>
      <c r="D433" s="55"/>
      <c r="E433" s="55"/>
    </row>
    <row r="434" spans="1:5" ht="18">
      <c r="A434" s="54"/>
      <c r="B434" s="54"/>
      <c r="C434" s="54"/>
      <c r="D434" s="55"/>
      <c r="E434" s="55"/>
    </row>
    <row r="435" spans="1:5" ht="18">
      <c r="A435" s="54"/>
      <c r="B435" s="54"/>
      <c r="C435" s="54"/>
      <c r="D435" s="55"/>
      <c r="E435" s="55"/>
    </row>
    <row r="436" spans="1:5" ht="18">
      <c r="A436" s="54"/>
      <c r="B436" s="54"/>
      <c r="C436" s="54"/>
      <c r="D436" s="55"/>
      <c r="E436" s="55"/>
    </row>
    <row r="437" spans="1:5" ht="18">
      <c r="A437" s="54"/>
      <c r="B437" s="54"/>
      <c r="C437" s="54"/>
      <c r="D437" s="55"/>
      <c r="E437" s="55"/>
    </row>
    <row r="438" spans="1:5" ht="18">
      <c r="A438" s="54"/>
      <c r="B438" s="54"/>
      <c r="C438" s="54"/>
      <c r="D438" s="55"/>
      <c r="E438" s="55"/>
    </row>
    <row r="439" spans="1:5" ht="18">
      <c r="A439" s="54"/>
      <c r="B439" s="54"/>
      <c r="C439" s="54"/>
      <c r="D439" s="55"/>
      <c r="E439" s="55"/>
    </row>
    <row r="440" spans="1:5" ht="18">
      <c r="A440" s="54"/>
      <c r="B440" s="54"/>
      <c r="C440" s="54"/>
      <c r="D440" s="55"/>
      <c r="E440" s="55"/>
    </row>
    <row r="441" spans="1:5" ht="18">
      <c r="A441" s="54"/>
      <c r="B441" s="54"/>
      <c r="C441" s="54"/>
      <c r="D441" s="55"/>
      <c r="E441" s="55"/>
    </row>
    <row r="442" spans="1:5" ht="18">
      <c r="A442" s="54"/>
      <c r="B442" s="54"/>
      <c r="C442" s="54"/>
      <c r="D442" s="55"/>
      <c r="E442" s="55"/>
    </row>
    <row r="443" spans="1:5" ht="18">
      <c r="A443" s="54"/>
      <c r="B443" s="54"/>
      <c r="C443" s="54"/>
      <c r="D443" s="55"/>
      <c r="E443" s="55"/>
    </row>
    <row r="444" spans="1:5" ht="18">
      <c r="A444" s="54"/>
      <c r="B444" s="54"/>
      <c r="C444" s="54"/>
      <c r="D444" s="55"/>
      <c r="E444" s="55"/>
    </row>
    <row r="445" spans="1:5" ht="18">
      <c r="A445" s="54"/>
      <c r="B445" s="54"/>
      <c r="C445" s="54"/>
      <c r="D445" s="55"/>
      <c r="E445" s="55"/>
    </row>
    <row r="446" spans="1:5" ht="18">
      <c r="A446" s="54"/>
      <c r="B446" s="54"/>
      <c r="C446" s="54"/>
      <c r="D446" s="55"/>
      <c r="E446" s="55"/>
    </row>
    <row r="447" spans="1:5" ht="18">
      <c r="A447" s="54"/>
      <c r="B447" s="54"/>
      <c r="C447" s="54"/>
      <c r="D447" s="55"/>
      <c r="E447" s="55"/>
    </row>
    <row r="448" spans="1:5" ht="18">
      <c r="A448" s="54"/>
      <c r="B448" s="54"/>
      <c r="C448" s="54"/>
      <c r="D448" s="55"/>
      <c r="E448" s="55"/>
    </row>
    <row r="449" spans="1:5" ht="18">
      <c r="A449" s="54"/>
      <c r="B449" s="54"/>
      <c r="C449" s="54"/>
      <c r="D449" s="55"/>
      <c r="E449" s="55"/>
    </row>
    <row r="450" spans="1:5" ht="18">
      <c r="A450" s="54"/>
      <c r="B450" s="54"/>
      <c r="C450" s="54"/>
      <c r="D450" s="55"/>
      <c r="E450" s="55"/>
    </row>
    <row r="451" spans="1:5" ht="18">
      <c r="A451" s="54"/>
      <c r="B451" s="54"/>
      <c r="C451" s="54"/>
      <c r="D451" s="55"/>
      <c r="E451" s="55"/>
    </row>
    <row r="452" spans="1:5" ht="18">
      <c r="A452" s="54"/>
      <c r="B452" s="54"/>
      <c r="C452" s="54"/>
      <c r="D452" s="55"/>
      <c r="E452" s="55"/>
    </row>
    <row r="453" spans="1:5" ht="18">
      <c r="A453" s="54"/>
      <c r="B453" s="54"/>
      <c r="C453" s="54"/>
      <c r="D453" s="55"/>
      <c r="E453" s="55"/>
    </row>
    <row r="454" spans="1:5" ht="18">
      <c r="A454" s="54"/>
      <c r="B454" s="54"/>
      <c r="C454" s="54"/>
      <c r="D454" s="55"/>
      <c r="E454" s="55"/>
    </row>
    <row r="455" spans="1:5" ht="18">
      <c r="A455" s="54"/>
      <c r="B455" s="54"/>
      <c r="C455" s="54"/>
      <c r="D455" s="55"/>
      <c r="E455" s="55"/>
    </row>
    <row r="456" spans="1:5" ht="18">
      <c r="A456" s="54"/>
      <c r="B456" s="54"/>
      <c r="C456" s="54"/>
      <c r="D456" s="55"/>
      <c r="E456" s="55"/>
    </row>
    <row r="457" spans="1:5" ht="18">
      <c r="A457" s="54"/>
      <c r="B457" s="54"/>
      <c r="C457" s="54"/>
      <c r="D457" s="55"/>
      <c r="E457" s="55"/>
    </row>
    <row r="458" spans="1:5" ht="18">
      <c r="A458" s="54"/>
      <c r="B458" s="54"/>
      <c r="C458" s="54"/>
      <c r="D458" s="55"/>
      <c r="E458" s="55"/>
    </row>
    <row r="459" spans="1:5" ht="18">
      <c r="A459" s="54"/>
      <c r="B459" s="54"/>
      <c r="C459" s="54"/>
      <c r="D459" s="55"/>
      <c r="E459" s="55"/>
    </row>
    <row r="460" spans="1:5" ht="18">
      <c r="A460" s="54"/>
      <c r="B460" s="54"/>
      <c r="C460" s="54"/>
      <c r="D460" s="55"/>
      <c r="E460" s="55"/>
    </row>
    <row r="461" spans="1:5" ht="18">
      <c r="A461" s="54"/>
      <c r="B461" s="54"/>
      <c r="C461" s="54"/>
      <c r="D461" s="55"/>
      <c r="E461" s="55"/>
    </row>
    <row r="462" spans="1:5" ht="18">
      <c r="A462" s="54"/>
      <c r="B462" s="54"/>
      <c r="C462" s="54"/>
      <c r="D462" s="55"/>
      <c r="E462" s="55"/>
    </row>
    <row r="463" spans="1:5" ht="18">
      <c r="A463" s="54"/>
      <c r="B463" s="54"/>
      <c r="C463" s="54"/>
      <c r="D463" s="55"/>
      <c r="E463" s="55"/>
    </row>
    <row r="464" spans="1:5" ht="18">
      <c r="A464" s="54"/>
      <c r="B464" s="54"/>
      <c r="C464" s="54"/>
      <c r="D464" s="55"/>
      <c r="E464" s="55"/>
    </row>
    <row r="465" spans="1:5" ht="18">
      <c r="A465" s="54"/>
      <c r="B465" s="54"/>
      <c r="C465" s="54"/>
      <c r="D465" s="55"/>
      <c r="E465" s="55"/>
    </row>
    <row r="466" spans="1:5" ht="18">
      <c r="A466" s="54"/>
      <c r="B466" s="54"/>
      <c r="C466" s="54"/>
      <c r="D466" s="55"/>
      <c r="E466" s="55"/>
    </row>
    <row r="467" spans="1:5" ht="18">
      <c r="A467" s="54"/>
      <c r="B467" s="54"/>
      <c r="C467" s="54"/>
      <c r="D467" s="55"/>
      <c r="E467" s="55"/>
    </row>
    <row r="468" spans="1:5" ht="18">
      <c r="A468" s="54"/>
      <c r="B468" s="54"/>
      <c r="C468" s="54"/>
      <c r="D468" s="55"/>
      <c r="E468" s="55"/>
    </row>
    <row r="469" spans="1:5" ht="18">
      <c r="A469" s="54"/>
      <c r="B469" s="54"/>
      <c r="C469" s="54"/>
      <c r="D469" s="55"/>
      <c r="E469" s="55"/>
    </row>
    <row r="470" spans="1:5" ht="18">
      <c r="A470" s="54"/>
      <c r="B470" s="54"/>
      <c r="C470" s="54"/>
      <c r="D470" s="55"/>
      <c r="E470" s="55"/>
    </row>
    <row r="471" spans="1:5" ht="18">
      <c r="A471" s="54"/>
      <c r="B471" s="54"/>
      <c r="C471" s="54"/>
      <c r="D471" s="55"/>
      <c r="E471" s="55"/>
    </row>
    <row r="472" spans="1:5" ht="18">
      <c r="A472" s="54"/>
      <c r="B472" s="54"/>
      <c r="C472" s="54"/>
      <c r="D472" s="55"/>
      <c r="E472" s="55"/>
    </row>
    <row r="473" spans="1:5" ht="18">
      <c r="A473" s="54"/>
      <c r="B473" s="54"/>
      <c r="C473" s="54"/>
      <c r="D473" s="55"/>
      <c r="E473" s="55"/>
    </row>
    <row r="474" spans="1:5" ht="18">
      <c r="A474" s="54"/>
      <c r="B474" s="54"/>
      <c r="C474" s="54"/>
      <c r="D474" s="55"/>
      <c r="E474" s="55"/>
    </row>
    <row r="475" spans="1:5" ht="18">
      <c r="A475" s="54"/>
      <c r="B475" s="54"/>
      <c r="C475" s="54"/>
      <c r="D475" s="55"/>
      <c r="E475" s="55"/>
    </row>
    <row r="476" spans="1:5" ht="18">
      <c r="A476" s="54"/>
      <c r="B476" s="54"/>
      <c r="C476" s="54"/>
      <c r="D476" s="55"/>
      <c r="E476" s="55"/>
    </row>
    <row r="477" spans="1:5" ht="18">
      <c r="A477" s="54"/>
      <c r="B477" s="54"/>
      <c r="C477" s="54"/>
      <c r="D477" s="55"/>
      <c r="E477" s="55"/>
    </row>
    <row r="478" spans="1:5" ht="18">
      <c r="A478" s="54"/>
      <c r="B478" s="54"/>
      <c r="C478" s="54"/>
      <c r="D478" s="55"/>
      <c r="E478" s="55"/>
    </row>
    <row r="479" spans="1:5" ht="18">
      <c r="A479" s="54"/>
      <c r="B479" s="54"/>
      <c r="C479" s="54"/>
      <c r="D479" s="55"/>
      <c r="E479" s="55"/>
    </row>
    <row r="480" spans="1:5" ht="18">
      <c r="A480" s="54"/>
      <c r="B480" s="54"/>
      <c r="C480" s="54"/>
      <c r="D480" s="55"/>
      <c r="E480" s="55"/>
    </row>
    <row r="481" spans="1:5" ht="18">
      <c r="A481" s="54"/>
      <c r="B481" s="54"/>
      <c r="C481" s="54"/>
      <c r="D481" s="55"/>
      <c r="E481" s="55"/>
    </row>
    <row r="482" spans="1:5" ht="18">
      <c r="A482" s="54"/>
      <c r="B482" s="54"/>
      <c r="C482" s="54"/>
      <c r="D482" s="55"/>
      <c r="E482" s="55"/>
    </row>
    <row r="483" spans="1:5" ht="18">
      <c r="A483" s="54"/>
      <c r="B483" s="54"/>
      <c r="C483" s="54"/>
      <c r="D483" s="55"/>
      <c r="E483" s="55"/>
    </row>
    <row r="484" spans="1:5" ht="18">
      <c r="A484" s="54"/>
      <c r="B484" s="54"/>
      <c r="C484" s="54"/>
      <c r="D484" s="55"/>
      <c r="E484" s="55"/>
    </row>
    <row r="485" spans="1:5" ht="18">
      <c r="A485" s="54"/>
      <c r="B485" s="54"/>
      <c r="C485" s="54"/>
      <c r="D485" s="55"/>
      <c r="E485" s="55"/>
    </row>
    <row r="486" spans="1:5" ht="18">
      <c r="A486" s="54"/>
      <c r="B486" s="54"/>
      <c r="C486" s="54"/>
      <c r="D486" s="55"/>
      <c r="E486" s="55"/>
    </row>
    <row r="487" spans="1:5" ht="18">
      <c r="A487" s="54"/>
      <c r="B487" s="54"/>
      <c r="C487" s="54"/>
      <c r="D487" s="55"/>
      <c r="E487" s="55"/>
    </row>
    <row r="488" spans="1:5" ht="18">
      <c r="A488" s="54"/>
      <c r="B488" s="54"/>
      <c r="C488" s="54"/>
      <c r="D488" s="55"/>
      <c r="E488" s="55"/>
    </row>
    <row r="489" spans="1:5" ht="18">
      <c r="A489" s="54"/>
      <c r="B489" s="54"/>
      <c r="C489" s="54"/>
      <c r="D489" s="55"/>
      <c r="E489" s="55"/>
    </row>
    <row r="490" spans="1:5" ht="18">
      <c r="A490" s="54"/>
      <c r="B490" s="54"/>
      <c r="C490" s="54"/>
      <c r="D490" s="55"/>
      <c r="E490" s="55"/>
    </row>
    <row r="491" spans="1:5" ht="18">
      <c r="A491" s="54"/>
      <c r="B491" s="54"/>
      <c r="C491" s="54"/>
      <c r="D491" s="55"/>
      <c r="E491" s="55"/>
    </row>
    <row r="492" spans="1:5" ht="18">
      <c r="A492" s="54"/>
      <c r="B492" s="54"/>
      <c r="C492" s="54"/>
      <c r="D492" s="55"/>
      <c r="E492" s="55"/>
    </row>
    <row r="493" spans="1:5" ht="18">
      <c r="A493" s="54"/>
      <c r="B493" s="54"/>
      <c r="C493" s="54"/>
      <c r="D493" s="55"/>
      <c r="E493" s="55"/>
    </row>
    <row r="494" spans="1:5" ht="18">
      <c r="A494" s="54"/>
      <c r="B494" s="54"/>
      <c r="C494" s="54"/>
      <c r="D494" s="55"/>
      <c r="E494" s="55"/>
    </row>
    <row r="495" spans="1:5" ht="18">
      <c r="A495" s="54"/>
      <c r="B495" s="54"/>
      <c r="C495" s="54"/>
      <c r="D495" s="55"/>
      <c r="E495" s="55"/>
    </row>
    <row r="496" spans="1:5" ht="18">
      <c r="A496" s="54"/>
      <c r="B496" s="54"/>
      <c r="C496" s="54"/>
      <c r="D496" s="55"/>
      <c r="E496" s="55"/>
    </row>
    <row r="497" spans="1:5" ht="18">
      <c r="A497" s="54"/>
      <c r="B497" s="54"/>
      <c r="C497" s="54"/>
      <c r="D497" s="55"/>
      <c r="E497" s="55"/>
    </row>
    <row r="498" spans="1:5" ht="18">
      <c r="A498" s="54"/>
      <c r="B498" s="54"/>
      <c r="C498" s="54"/>
      <c r="D498" s="55"/>
      <c r="E498" s="55"/>
    </row>
    <row r="499" spans="1:5" ht="18">
      <c r="A499" s="54"/>
      <c r="B499" s="54"/>
      <c r="C499" s="54"/>
      <c r="D499" s="55"/>
      <c r="E499" s="55"/>
    </row>
    <row r="500" spans="1:5" ht="18">
      <c r="A500" s="54"/>
      <c r="B500" s="54"/>
      <c r="C500" s="54"/>
      <c r="D500" s="55"/>
      <c r="E500" s="55"/>
    </row>
    <row r="501" spans="1:5" ht="18">
      <c r="A501" s="54"/>
      <c r="B501" s="54"/>
      <c r="C501" s="54"/>
      <c r="D501" s="55"/>
      <c r="E501" s="55"/>
    </row>
    <row r="502" spans="1:5" ht="18">
      <c r="A502" s="54"/>
      <c r="B502" s="54"/>
      <c r="C502" s="54"/>
      <c r="D502" s="55"/>
      <c r="E502" s="55"/>
    </row>
    <row r="503" spans="1:5" ht="18">
      <c r="A503" s="54"/>
      <c r="B503" s="54"/>
      <c r="C503" s="54"/>
      <c r="D503" s="55"/>
      <c r="E503" s="55"/>
    </row>
    <row r="504" spans="1:5" ht="18">
      <c r="A504" s="54"/>
      <c r="B504" s="54"/>
      <c r="C504" s="54"/>
      <c r="D504" s="55"/>
      <c r="E504" s="55"/>
    </row>
    <row r="505" spans="1:5" ht="18">
      <c r="A505" s="54"/>
      <c r="B505" s="54"/>
      <c r="C505" s="54"/>
      <c r="D505" s="55"/>
      <c r="E505" s="55"/>
    </row>
    <row r="506" spans="1:5" ht="18">
      <c r="A506" s="54"/>
      <c r="B506" s="54"/>
      <c r="C506" s="54"/>
      <c r="D506" s="55"/>
      <c r="E506" s="55"/>
    </row>
    <row r="507" spans="1:5" ht="18">
      <c r="A507" s="54"/>
      <c r="B507" s="54"/>
      <c r="C507" s="54"/>
      <c r="D507" s="55"/>
      <c r="E507" s="55"/>
    </row>
    <row r="508" spans="1:5" ht="18">
      <c r="A508" s="54"/>
      <c r="B508" s="54"/>
      <c r="C508" s="54"/>
      <c r="D508" s="55"/>
      <c r="E508" s="55"/>
    </row>
    <row r="509" spans="1:5" ht="18">
      <c r="A509" s="54"/>
      <c r="B509" s="54"/>
      <c r="C509" s="54"/>
      <c r="D509" s="55"/>
      <c r="E509" s="55"/>
    </row>
    <row r="510" spans="1:5" ht="18">
      <c r="A510" s="54"/>
      <c r="B510" s="54"/>
      <c r="C510" s="54"/>
      <c r="D510" s="55"/>
      <c r="E510" s="55"/>
    </row>
    <row r="511" spans="1:5" ht="18">
      <c r="A511" s="54"/>
      <c r="B511" s="54"/>
      <c r="C511" s="54"/>
      <c r="D511" s="55"/>
      <c r="E511" s="55"/>
    </row>
    <row r="512" spans="1:5" ht="18">
      <c r="A512" s="54"/>
      <c r="B512" s="54"/>
      <c r="C512" s="54"/>
      <c r="D512" s="55"/>
      <c r="E512" s="55"/>
    </row>
    <row r="513" spans="1:5" ht="18">
      <c r="A513" s="54"/>
      <c r="B513" s="54"/>
      <c r="C513" s="54"/>
      <c r="D513" s="55"/>
      <c r="E513" s="55"/>
    </row>
    <row r="514" spans="1:5" ht="18">
      <c r="A514" s="54"/>
      <c r="B514" s="54"/>
      <c r="C514" s="54"/>
      <c r="D514" s="55"/>
      <c r="E514" s="55"/>
    </row>
    <row r="515" spans="1:5" ht="18">
      <c r="A515" s="54"/>
      <c r="B515" s="54"/>
      <c r="C515" s="54"/>
      <c r="D515" s="55"/>
      <c r="E515" s="55"/>
    </row>
    <row r="516" spans="1:5" ht="18">
      <c r="A516" s="54"/>
      <c r="B516" s="54"/>
      <c r="C516" s="54"/>
      <c r="D516" s="55"/>
      <c r="E516" s="55"/>
    </row>
    <row r="517" spans="1:5" ht="18">
      <c r="A517" s="54"/>
      <c r="B517" s="54"/>
      <c r="C517" s="54"/>
      <c r="D517" s="55"/>
      <c r="E517" s="55"/>
    </row>
    <row r="518" spans="1:5" ht="18">
      <c r="A518" s="54"/>
      <c r="B518" s="54"/>
      <c r="C518" s="54"/>
      <c r="D518" s="55"/>
      <c r="E518" s="55"/>
    </row>
    <row r="519" spans="1:5" ht="18">
      <c r="A519" s="54"/>
      <c r="B519" s="54"/>
      <c r="C519" s="54"/>
      <c r="D519" s="55"/>
      <c r="E519" s="55"/>
    </row>
    <row r="520" spans="1:5" ht="18">
      <c r="A520" s="54"/>
      <c r="B520" s="54"/>
      <c r="C520" s="54"/>
      <c r="D520" s="55"/>
      <c r="E520" s="55"/>
    </row>
    <row r="521" spans="1:5" ht="18">
      <c r="A521" s="54"/>
      <c r="B521" s="54"/>
      <c r="C521" s="54"/>
      <c r="D521" s="55"/>
      <c r="E521" s="55"/>
    </row>
    <row r="522" spans="1:5" ht="18">
      <c r="A522" s="54"/>
      <c r="B522" s="54"/>
      <c r="C522" s="54"/>
      <c r="D522" s="55"/>
      <c r="E522" s="55"/>
    </row>
    <row r="523" spans="1:5" ht="18">
      <c r="A523" s="54"/>
      <c r="B523" s="54"/>
      <c r="C523" s="54"/>
      <c r="D523" s="55"/>
      <c r="E523" s="55"/>
    </row>
    <row r="524" spans="1:5" ht="18">
      <c r="A524" s="54"/>
      <c r="B524" s="54"/>
      <c r="C524" s="54"/>
      <c r="D524" s="55"/>
      <c r="E524" s="55"/>
    </row>
    <row r="525" spans="1:5" ht="18">
      <c r="A525" s="54"/>
      <c r="B525" s="54"/>
      <c r="C525" s="54"/>
      <c r="D525" s="55"/>
      <c r="E525" s="55"/>
    </row>
    <row r="526" spans="1:5" ht="18">
      <c r="A526" s="54"/>
      <c r="B526" s="54"/>
      <c r="C526" s="54"/>
      <c r="D526" s="55"/>
      <c r="E526" s="55"/>
    </row>
    <row r="527" spans="1:5" ht="18">
      <c r="A527" s="54"/>
      <c r="B527" s="54"/>
      <c r="C527" s="54"/>
      <c r="D527" s="55"/>
      <c r="E527" s="55"/>
    </row>
    <row r="528" spans="1:5" ht="18">
      <c r="A528" s="54"/>
      <c r="B528" s="54"/>
      <c r="C528" s="54"/>
      <c r="D528" s="55"/>
      <c r="E528" s="55"/>
    </row>
    <row r="529" spans="1:5" ht="18">
      <c r="A529" s="54"/>
      <c r="B529" s="54"/>
      <c r="C529" s="54"/>
      <c r="D529" s="55"/>
      <c r="E529" s="55"/>
    </row>
    <row r="530" spans="1:5" ht="18">
      <c r="A530" s="54"/>
      <c r="B530" s="54"/>
      <c r="C530" s="54"/>
      <c r="D530" s="55"/>
      <c r="E530" s="55"/>
    </row>
    <row r="531" spans="1:5" ht="18">
      <c r="A531" s="54"/>
      <c r="B531" s="54"/>
      <c r="C531" s="54"/>
      <c r="D531" s="55"/>
      <c r="E531" s="55"/>
    </row>
    <row r="532" spans="1:5" ht="18">
      <c r="A532" s="54"/>
      <c r="B532" s="54"/>
      <c r="C532" s="54"/>
      <c r="D532" s="55"/>
      <c r="E532" s="55"/>
    </row>
    <row r="533" spans="1:5" ht="18">
      <c r="A533" s="54"/>
      <c r="B533" s="54"/>
      <c r="C533" s="54"/>
      <c r="D533" s="55"/>
      <c r="E533" s="55"/>
    </row>
    <row r="534" spans="1:5" ht="18">
      <c r="A534" s="54"/>
      <c r="B534" s="54"/>
      <c r="C534" s="54"/>
      <c r="D534" s="55"/>
      <c r="E534" s="55"/>
    </row>
    <row r="535" spans="1:5" ht="18">
      <c r="A535" s="54"/>
      <c r="B535" s="54"/>
      <c r="C535" s="54"/>
      <c r="D535" s="55"/>
      <c r="E535" s="55"/>
    </row>
    <row r="536" spans="1:5" ht="18">
      <c r="A536" s="54"/>
      <c r="B536" s="54"/>
      <c r="C536" s="54"/>
      <c r="D536" s="55"/>
      <c r="E536" s="55"/>
    </row>
    <row r="537" spans="1:5" ht="18">
      <c r="A537" s="54"/>
      <c r="B537" s="54"/>
      <c r="C537" s="54"/>
      <c r="D537" s="55"/>
      <c r="E537" s="55"/>
    </row>
    <row r="538" spans="1:5" ht="18">
      <c r="A538" s="54"/>
      <c r="B538" s="54"/>
      <c r="C538" s="54"/>
      <c r="D538" s="55"/>
      <c r="E538" s="55"/>
    </row>
    <row r="539" spans="1:5" ht="18">
      <c r="A539" s="54"/>
      <c r="B539" s="54"/>
      <c r="C539" s="54"/>
      <c r="D539" s="55"/>
      <c r="E539" s="55"/>
    </row>
    <row r="540" spans="1:5" ht="18">
      <c r="A540" s="54"/>
      <c r="B540" s="54"/>
      <c r="C540" s="54"/>
      <c r="D540" s="55"/>
      <c r="E540" s="55"/>
    </row>
    <row r="541" spans="1:5" ht="18">
      <c r="A541" s="54"/>
      <c r="B541" s="54"/>
      <c r="C541" s="54"/>
      <c r="D541" s="55"/>
      <c r="E541" s="55"/>
    </row>
    <row r="542" spans="1:5" ht="18">
      <c r="A542" s="54"/>
      <c r="B542" s="54"/>
      <c r="C542" s="54"/>
      <c r="D542" s="55"/>
      <c r="E542" s="55"/>
    </row>
    <row r="543" spans="1:5" ht="18">
      <c r="A543" s="54"/>
      <c r="B543" s="54"/>
      <c r="C543" s="54"/>
      <c r="D543" s="55"/>
      <c r="E543" s="55"/>
    </row>
    <row r="544" spans="1:5" ht="18">
      <c r="A544" s="54"/>
      <c r="B544" s="54"/>
      <c r="C544" s="54"/>
      <c r="D544" s="55"/>
      <c r="E544" s="55"/>
    </row>
    <row r="545" spans="1:5" ht="18">
      <c r="A545" s="54"/>
      <c r="B545" s="54"/>
      <c r="C545" s="54"/>
      <c r="D545" s="55"/>
      <c r="E545" s="55"/>
    </row>
    <row r="546" spans="1:5" ht="18">
      <c r="A546" s="54"/>
      <c r="B546" s="54"/>
      <c r="C546" s="54"/>
      <c r="D546" s="55"/>
      <c r="E546" s="55"/>
    </row>
    <row r="547" spans="1:5" ht="18">
      <c r="A547" s="54"/>
      <c r="B547" s="54"/>
      <c r="C547" s="54"/>
      <c r="D547" s="55"/>
      <c r="E547" s="55"/>
    </row>
    <row r="548" spans="1:5" ht="18">
      <c r="A548" s="54"/>
      <c r="B548" s="54"/>
      <c r="C548" s="54"/>
      <c r="D548" s="55"/>
      <c r="E548" s="55"/>
    </row>
    <row r="549" spans="1:5" ht="18">
      <c r="A549" s="54"/>
      <c r="B549" s="54"/>
      <c r="C549" s="54"/>
      <c r="D549" s="55"/>
      <c r="E549" s="55"/>
    </row>
    <row r="550" spans="1:5" ht="18">
      <c r="A550" s="54"/>
      <c r="B550" s="54"/>
      <c r="C550" s="54"/>
      <c r="D550" s="55"/>
      <c r="E550" s="55"/>
    </row>
    <row r="551" spans="1:5" ht="18">
      <c r="A551" s="54"/>
      <c r="B551" s="54"/>
      <c r="C551" s="54"/>
      <c r="D551" s="55"/>
      <c r="E551" s="55"/>
    </row>
    <row r="552" spans="1:5" ht="18">
      <c r="A552" s="54"/>
      <c r="B552" s="54"/>
      <c r="C552" s="54"/>
      <c r="D552" s="55"/>
      <c r="E552" s="55"/>
    </row>
    <row r="553" spans="1:5" ht="18">
      <c r="A553" s="54"/>
      <c r="B553" s="54"/>
      <c r="C553" s="54"/>
      <c r="D553" s="55"/>
      <c r="E553" s="55"/>
    </row>
    <row r="554" spans="1:5" ht="18">
      <c r="A554" s="54"/>
      <c r="B554" s="54"/>
      <c r="C554" s="54"/>
      <c r="D554" s="55"/>
      <c r="E554" s="55"/>
    </row>
    <row r="555" spans="1:5" ht="18">
      <c r="A555" s="54"/>
      <c r="B555" s="54"/>
      <c r="C555" s="54"/>
      <c r="D555" s="55"/>
      <c r="E555" s="55"/>
    </row>
    <row r="556" spans="1:5" ht="18">
      <c r="A556" s="54"/>
      <c r="B556" s="54"/>
      <c r="C556" s="54"/>
      <c r="D556" s="55"/>
      <c r="E556" s="55"/>
    </row>
    <row r="557" spans="1:5" ht="18">
      <c r="A557" s="54"/>
      <c r="B557" s="54"/>
      <c r="C557" s="54"/>
      <c r="D557" s="55"/>
      <c r="E557" s="55"/>
    </row>
    <row r="558" spans="1:5" ht="18">
      <c r="A558" s="54"/>
      <c r="B558" s="54"/>
      <c r="C558" s="54"/>
      <c r="D558" s="55"/>
      <c r="E558" s="55"/>
    </row>
    <row r="559" spans="1:5" ht="18">
      <c r="A559" s="54"/>
      <c r="B559" s="54"/>
      <c r="C559" s="54"/>
      <c r="D559" s="55"/>
      <c r="E559" s="55"/>
    </row>
    <row r="560" spans="1:5" ht="18">
      <c r="A560" s="54"/>
      <c r="B560" s="54"/>
      <c r="C560" s="54"/>
      <c r="D560" s="55"/>
      <c r="E560" s="55"/>
    </row>
    <row r="561" spans="1:5" ht="18">
      <c r="A561" s="54"/>
      <c r="B561" s="54"/>
      <c r="C561" s="54"/>
      <c r="D561" s="55"/>
      <c r="E561" s="55"/>
    </row>
    <row r="562" spans="1:5" ht="18">
      <c r="A562" s="54"/>
      <c r="B562" s="54"/>
      <c r="C562" s="54"/>
      <c r="D562" s="55"/>
      <c r="E562" s="55"/>
    </row>
    <row r="563" spans="1:5" ht="18">
      <c r="A563" s="54"/>
      <c r="B563" s="54"/>
      <c r="C563" s="54"/>
      <c r="D563" s="55"/>
      <c r="E563" s="55"/>
    </row>
    <row r="564" spans="1:5" ht="18">
      <c r="A564" s="54"/>
      <c r="B564" s="54"/>
      <c r="C564" s="54"/>
      <c r="D564" s="55"/>
      <c r="E564" s="55"/>
    </row>
    <row r="565" spans="1:5" ht="18">
      <c r="A565" s="54"/>
      <c r="B565" s="54"/>
      <c r="C565" s="54"/>
      <c r="D565" s="55"/>
      <c r="E565" s="55"/>
    </row>
    <row r="566" spans="1:5" ht="18">
      <c r="A566" s="54"/>
      <c r="B566" s="54"/>
      <c r="C566" s="54"/>
      <c r="D566" s="55"/>
      <c r="E566" s="55"/>
    </row>
    <row r="567" spans="1:5" ht="18">
      <c r="A567" s="54"/>
      <c r="B567" s="54"/>
      <c r="C567" s="54"/>
      <c r="D567" s="55"/>
      <c r="E567" s="55"/>
    </row>
    <row r="568" spans="1:5" ht="18">
      <c r="A568" s="54"/>
      <c r="B568" s="54"/>
      <c r="C568" s="54"/>
      <c r="D568" s="55"/>
      <c r="E568" s="55"/>
    </row>
    <row r="569" spans="1:5" ht="18">
      <c r="A569" s="54"/>
      <c r="B569" s="54"/>
      <c r="C569" s="54"/>
      <c r="D569" s="55"/>
      <c r="E569" s="55"/>
    </row>
    <row r="570" spans="1:5" ht="18">
      <c r="A570" s="54"/>
      <c r="B570" s="54"/>
      <c r="C570" s="54"/>
      <c r="D570" s="55"/>
      <c r="E570" s="55"/>
    </row>
    <row r="571" spans="1:5" ht="18">
      <c r="A571" s="54"/>
      <c r="B571" s="54"/>
      <c r="C571" s="54"/>
      <c r="D571" s="55"/>
      <c r="E571" s="55"/>
    </row>
    <row r="572" spans="1:5" ht="18">
      <c r="A572" s="54"/>
      <c r="B572" s="54"/>
      <c r="C572" s="54"/>
      <c r="D572" s="55"/>
      <c r="E572" s="55"/>
    </row>
    <row r="573" spans="1:5" ht="18">
      <c r="A573" s="54"/>
      <c r="B573" s="54"/>
      <c r="C573" s="54"/>
      <c r="D573" s="55"/>
      <c r="E573" s="55"/>
    </row>
    <row r="574" spans="1:5" ht="18">
      <c r="A574" s="54"/>
      <c r="B574" s="54"/>
      <c r="C574" s="54"/>
      <c r="D574" s="55"/>
      <c r="E574" s="55"/>
    </row>
    <row r="575" spans="1:5" ht="18">
      <c r="A575" s="54"/>
      <c r="B575" s="54"/>
      <c r="C575" s="54"/>
      <c r="D575" s="55"/>
      <c r="E575" s="55"/>
    </row>
    <row r="576" spans="1:5" ht="18">
      <c r="A576" s="54"/>
      <c r="B576" s="54"/>
      <c r="C576" s="54"/>
      <c r="D576" s="55"/>
      <c r="E576" s="55"/>
    </row>
    <row r="577" spans="1:5" ht="18">
      <c r="A577" s="54"/>
      <c r="B577" s="54"/>
      <c r="C577" s="54"/>
      <c r="D577" s="55"/>
      <c r="E577" s="55"/>
    </row>
    <row r="578" spans="1:5" ht="18">
      <c r="A578" s="54"/>
      <c r="B578" s="54"/>
      <c r="C578" s="54"/>
      <c r="D578" s="55"/>
      <c r="E578" s="55"/>
    </row>
    <row r="579" spans="1:5" ht="18">
      <c r="A579" s="54"/>
      <c r="B579" s="54"/>
      <c r="C579" s="54"/>
      <c r="D579" s="55"/>
      <c r="E579" s="55"/>
    </row>
    <row r="580" spans="1:5" ht="18">
      <c r="A580" s="54"/>
      <c r="B580" s="54"/>
      <c r="C580" s="54"/>
      <c r="D580" s="55"/>
      <c r="E580" s="55"/>
    </row>
    <row r="581" spans="1:5" ht="18">
      <c r="A581" s="54"/>
      <c r="B581" s="54"/>
      <c r="C581" s="54"/>
      <c r="D581" s="55"/>
      <c r="E581" s="55"/>
    </row>
    <row r="582" spans="1:5" ht="18">
      <c r="A582" s="54"/>
      <c r="B582" s="54"/>
      <c r="C582" s="54"/>
      <c r="D582" s="55"/>
      <c r="E582" s="55"/>
    </row>
    <row r="583" spans="1:5" ht="18">
      <c r="A583" s="54"/>
      <c r="B583" s="54"/>
      <c r="C583" s="54"/>
      <c r="D583" s="55"/>
      <c r="E583" s="55"/>
    </row>
    <row r="584" spans="1:5" ht="18">
      <c r="A584" s="54"/>
      <c r="B584" s="54"/>
      <c r="C584" s="54"/>
      <c r="D584" s="55"/>
      <c r="E584" s="55"/>
    </row>
    <row r="585" spans="1:5" ht="18">
      <c r="A585" s="54"/>
      <c r="B585" s="54"/>
      <c r="C585" s="54"/>
      <c r="D585" s="55"/>
      <c r="E585" s="55"/>
    </row>
    <row r="586" spans="1:5" ht="18">
      <c r="A586" s="54"/>
      <c r="B586" s="54"/>
      <c r="C586" s="54"/>
      <c r="D586" s="55"/>
      <c r="E586" s="55"/>
    </row>
    <row r="587" spans="1:5" ht="18">
      <c r="A587" s="54"/>
      <c r="B587" s="54"/>
      <c r="C587" s="54"/>
      <c r="D587" s="55"/>
      <c r="E587" s="55"/>
    </row>
    <row r="588" spans="1:5" ht="18">
      <c r="A588" s="54"/>
      <c r="B588" s="54"/>
      <c r="C588" s="54"/>
      <c r="D588" s="55"/>
      <c r="E588" s="55"/>
    </row>
    <row r="589" spans="1:5" ht="18">
      <c r="A589" s="54"/>
      <c r="B589" s="54"/>
      <c r="C589" s="54"/>
      <c r="D589" s="55"/>
      <c r="E589" s="55"/>
    </row>
    <row r="590" spans="1:5" ht="18">
      <c r="A590" s="54"/>
      <c r="B590" s="54"/>
      <c r="C590" s="54"/>
      <c r="D590" s="55"/>
      <c r="E590" s="55"/>
    </row>
    <row r="591" spans="1:5" ht="18">
      <c r="A591" s="54"/>
      <c r="B591" s="54"/>
      <c r="C591" s="54"/>
      <c r="D591" s="55"/>
      <c r="E591" s="55"/>
    </row>
    <row r="592" spans="1:5" ht="18">
      <c r="A592" s="54"/>
      <c r="B592" s="54"/>
      <c r="C592" s="54"/>
      <c r="D592" s="55"/>
      <c r="E592" s="55"/>
    </row>
    <row r="593" spans="1:5" ht="18">
      <c r="A593" s="54"/>
      <c r="B593" s="54"/>
      <c r="C593" s="54"/>
      <c r="D593" s="55"/>
      <c r="E593" s="55"/>
    </row>
    <row r="594" spans="1:5" ht="18">
      <c r="A594" s="54"/>
      <c r="B594" s="54"/>
      <c r="C594" s="54"/>
      <c r="D594" s="55"/>
      <c r="E594" s="55"/>
    </row>
    <row r="595" spans="1:5" ht="18">
      <c r="A595" s="54"/>
      <c r="B595" s="54"/>
      <c r="C595" s="54"/>
      <c r="D595" s="55"/>
      <c r="E595" s="55"/>
    </row>
    <row r="596" spans="1:5" ht="18">
      <c r="A596" s="54"/>
      <c r="B596" s="54"/>
      <c r="C596" s="54"/>
      <c r="D596" s="55"/>
      <c r="E596" s="55"/>
    </row>
    <row r="597" spans="1:5" ht="18">
      <c r="A597" s="54"/>
      <c r="B597" s="54"/>
      <c r="C597" s="54"/>
      <c r="D597" s="55"/>
      <c r="E597" s="55"/>
    </row>
    <row r="598" spans="1:5" ht="18">
      <c r="A598" s="54"/>
      <c r="B598" s="54"/>
      <c r="C598" s="54"/>
      <c r="D598" s="55"/>
      <c r="E598" s="55"/>
    </row>
    <row r="599" spans="1:5" ht="18">
      <c r="A599" s="54"/>
      <c r="B599" s="54"/>
      <c r="C599" s="54"/>
      <c r="D599" s="55"/>
      <c r="E599" s="55"/>
    </row>
    <row r="600" spans="1:5" ht="18">
      <c r="A600" s="54"/>
      <c r="B600" s="54"/>
      <c r="C600" s="54"/>
      <c r="D600" s="55"/>
      <c r="E600" s="55"/>
    </row>
    <row r="601" spans="1:5" ht="18">
      <c r="A601" s="54"/>
      <c r="B601" s="54"/>
      <c r="C601" s="54"/>
      <c r="D601" s="55"/>
      <c r="E601" s="55"/>
    </row>
    <row r="602" spans="1:5" ht="18">
      <c r="A602" s="54"/>
      <c r="B602" s="54"/>
      <c r="C602" s="54"/>
      <c r="D602" s="55"/>
      <c r="E602" s="55"/>
    </row>
    <row r="603" spans="1:5" ht="18">
      <c r="A603" s="54"/>
      <c r="B603" s="54"/>
      <c r="C603" s="54"/>
      <c r="D603" s="55"/>
      <c r="E603" s="55"/>
    </row>
    <row r="604" spans="1:5" ht="18">
      <c r="A604" s="54"/>
      <c r="B604" s="54"/>
      <c r="C604" s="54"/>
      <c r="D604" s="55"/>
      <c r="E604" s="55"/>
    </row>
    <row r="605" spans="1:5" ht="18">
      <c r="A605" s="54"/>
      <c r="B605" s="54"/>
      <c r="C605" s="54"/>
      <c r="D605" s="55"/>
      <c r="E605" s="55"/>
    </row>
    <row r="606" spans="1:5" ht="18">
      <c r="A606" s="54"/>
      <c r="B606" s="54"/>
      <c r="C606" s="54"/>
      <c r="D606" s="55"/>
      <c r="E606" s="55"/>
    </row>
    <row r="607" spans="1:5" ht="18">
      <c r="A607" s="54"/>
      <c r="B607" s="54"/>
      <c r="C607" s="54"/>
      <c r="D607" s="55"/>
      <c r="E607" s="55"/>
    </row>
    <row r="608" spans="1:5" ht="18">
      <c r="A608" s="54"/>
      <c r="B608" s="54"/>
      <c r="C608" s="54"/>
      <c r="D608" s="55"/>
      <c r="E608" s="55"/>
    </row>
    <row r="609" spans="1:5" ht="18">
      <c r="A609" s="54"/>
      <c r="B609" s="54"/>
      <c r="C609" s="54"/>
      <c r="D609" s="55"/>
      <c r="E609" s="55"/>
    </row>
    <row r="610" spans="1:5" ht="18">
      <c r="A610" s="54"/>
      <c r="B610" s="54"/>
      <c r="C610" s="54"/>
      <c r="D610" s="55"/>
      <c r="E610" s="55"/>
    </row>
    <row r="611" spans="1:5" ht="18">
      <c r="A611" s="54"/>
      <c r="B611" s="54"/>
      <c r="C611" s="54"/>
      <c r="D611" s="55"/>
      <c r="E611" s="55"/>
    </row>
    <row r="612" spans="1:5" ht="18">
      <c r="A612" s="54"/>
      <c r="B612" s="54"/>
      <c r="C612" s="54"/>
      <c r="D612" s="55"/>
      <c r="E612" s="55"/>
    </row>
    <row r="613" spans="1:5" ht="18">
      <c r="A613" s="54"/>
      <c r="B613" s="54"/>
      <c r="C613" s="54"/>
      <c r="D613" s="55"/>
      <c r="E613" s="55"/>
    </row>
    <row r="614" spans="1:5" ht="18">
      <c r="A614" s="54"/>
      <c r="B614" s="54"/>
      <c r="C614" s="54"/>
      <c r="D614" s="55"/>
      <c r="E614" s="55"/>
    </row>
    <row r="615" spans="1:5" ht="18">
      <c r="A615" s="54"/>
      <c r="B615" s="54"/>
      <c r="C615" s="54"/>
      <c r="D615" s="55"/>
      <c r="E615" s="55"/>
    </row>
    <row r="616" spans="1:5" ht="18">
      <c r="A616" s="54"/>
      <c r="B616" s="54"/>
      <c r="C616" s="54"/>
      <c r="D616" s="55"/>
      <c r="E616" s="55"/>
    </row>
    <row r="617" spans="1:5" ht="18">
      <c r="A617" s="54"/>
      <c r="B617" s="54"/>
      <c r="C617" s="54"/>
      <c r="D617" s="55"/>
      <c r="E617" s="55"/>
    </row>
    <row r="618" spans="1:5" ht="18">
      <c r="A618" s="54"/>
      <c r="B618" s="54"/>
      <c r="C618" s="54"/>
      <c r="D618" s="55"/>
      <c r="E618" s="55"/>
    </row>
    <row r="619" spans="1:5" ht="18">
      <c r="A619" s="54"/>
      <c r="B619" s="54"/>
      <c r="C619" s="54"/>
      <c r="D619" s="55"/>
      <c r="E619" s="55"/>
    </row>
    <row r="620" spans="1:5" ht="18">
      <c r="A620" s="54"/>
      <c r="B620" s="54"/>
      <c r="C620" s="54"/>
      <c r="D620" s="55"/>
      <c r="E620" s="55"/>
    </row>
    <row r="621" spans="1:5" ht="18">
      <c r="A621" s="54"/>
      <c r="B621" s="54"/>
      <c r="C621" s="54"/>
      <c r="D621" s="55"/>
      <c r="E621" s="55"/>
    </row>
    <row r="622" spans="1:5" ht="18">
      <c r="A622" s="54"/>
      <c r="B622" s="54"/>
      <c r="C622" s="54"/>
      <c r="D622" s="55"/>
      <c r="E622" s="55"/>
    </row>
    <row r="623" spans="1:5" ht="18">
      <c r="A623" s="54"/>
      <c r="B623" s="54"/>
      <c r="C623" s="54"/>
      <c r="D623" s="55"/>
      <c r="E623" s="55"/>
    </row>
    <row r="624" spans="1:5" ht="18">
      <c r="A624" s="54"/>
      <c r="B624" s="54"/>
      <c r="C624" s="54"/>
      <c r="D624" s="55"/>
      <c r="E624" s="55"/>
    </row>
    <row r="625" spans="1:5" ht="18">
      <c r="A625" s="54"/>
      <c r="B625" s="54"/>
      <c r="C625" s="54"/>
      <c r="D625" s="55"/>
      <c r="E625" s="55"/>
    </row>
    <row r="626" spans="1:5" ht="18">
      <c r="A626" s="54"/>
      <c r="B626" s="54"/>
      <c r="C626" s="54"/>
      <c r="D626" s="55"/>
      <c r="E626" s="55"/>
    </row>
    <row r="627" spans="1:5" ht="18">
      <c r="A627" s="54"/>
      <c r="B627" s="54"/>
      <c r="C627" s="54"/>
      <c r="D627" s="55"/>
      <c r="E627" s="55"/>
    </row>
    <row r="628" spans="1:5" ht="18">
      <c r="A628" s="54"/>
      <c r="B628" s="54"/>
      <c r="C628" s="54"/>
      <c r="D628" s="55"/>
      <c r="E628" s="55"/>
    </row>
    <row r="629" spans="1:5" ht="18">
      <c r="A629" s="54"/>
      <c r="B629" s="54"/>
      <c r="C629" s="54"/>
      <c r="D629" s="55"/>
      <c r="E629" s="55"/>
    </row>
    <row r="630" spans="1:5" ht="18">
      <c r="A630" s="54"/>
      <c r="B630" s="54"/>
      <c r="C630" s="54"/>
      <c r="D630" s="55"/>
      <c r="E630" s="55"/>
    </row>
    <row r="631" spans="1:5" ht="18">
      <c r="A631" s="54"/>
      <c r="B631" s="54"/>
      <c r="C631" s="54"/>
      <c r="D631" s="55"/>
      <c r="E631" s="55"/>
    </row>
    <row r="632" spans="1:5" ht="18">
      <c r="A632" s="54"/>
      <c r="B632" s="54"/>
      <c r="C632" s="54"/>
      <c r="D632" s="55"/>
      <c r="E632" s="55"/>
    </row>
    <row r="633" spans="1:5" ht="18">
      <c r="A633" s="54"/>
      <c r="B633" s="54"/>
      <c r="C633" s="54"/>
      <c r="D633" s="55"/>
      <c r="E633" s="55"/>
    </row>
    <row r="634" spans="1:5" ht="18">
      <c r="A634" s="54"/>
      <c r="B634" s="54"/>
      <c r="C634" s="54"/>
      <c r="D634" s="55"/>
      <c r="E634" s="55"/>
    </row>
    <row r="635" spans="1:5" ht="18">
      <c r="A635" s="54"/>
      <c r="B635" s="54"/>
      <c r="C635" s="54"/>
      <c r="D635" s="55"/>
      <c r="E635" s="55"/>
    </row>
    <row r="636" spans="1:5" ht="18">
      <c r="A636" s="54"/>
      <c r="B636" s="54"/>
      <c r="C636" s="54"/>
      <c r="D636" s="55"/>
      <c r="E636" s="55"/>
    </row>
    <row r="637" spans="1:5" ht="18">
      <c r="A637" s="54"/>
      <c r="B637" s="54"/>
      <c r="C637" s="54"/>
      <c r="D637" s="55"/>
      <c r="E637" s="55"/>
    </row>
    <row r="638" spans="1:5" ht="18">
      <c r="A638" s="54"/>
      <c r="B638" s="54"/>
      <c r="C638" s="54"/>
      <c r="D638" s="55"/>
      <c r="E638" s="55"/>
    </row>
    <row r="639" spans="1:5" ht="18">
      <c r="A639" s="54"/>
      <c r="B639" s="54"/>
      <c r="C639" s="54"/>
      <c r="D639" s="55"/>
      <c r="E639" s="55"/>
    </row>
    <row r="640" spans="1:5" ht="18">
      <c r="A640" s="54"/>
      <c r="B640" s="54"/>
      <c r="C640" s="54"/>
      <c r="D640" s="55"/>
      <c r="E640" s="55"/>
    </row>
    <row r="641" spans="1:5" ht="18">
      <c r="A641" s="54"/>
      <c r="B641" s="54"/>
      <c r="C641" s="54"/>
      <c r="D641" s="55"/>
      <c r="E641" s="55"/>
    </row>
    <row r="642" spans="1:5" ht="18">
      <c r="A642" s="54"/>
      <c r="B642" s="54"/>
      <c r="C642" s="54"/>
      <c r="D642" s="55"/>
      <c r="E642" s="55"/>
    </row>
    <row r="643" spans="1:5" ht="18">
      <c r="A643" s="54"/>
      <c r="B643" s="54"/>
      <c r="C643" s="54"/>
      <c r="D643" s="55"/>
      <c r="E643" s="55"/>
    </row>
    <row r="644" spans="1:5" ht="18">
      <c r="A644" s="54"/>
      <c r="B644" s="54"/>
      <c r="C644" s="54"/>
      <c r="D644" s="55"/>
      <c r="E644" s="55"/>
    </row>
    <row r="645" spans="1:5" ht="18">
      <c r="A645" s="54"/>
      <c r="B645" s="54"/>
      <c r="C645" s="54"/>
      <c r="D645" s="55"/>
      <c r="E645" s="55"/>
    </row>
    <row r="646" spans="1:5" ht="18">
      <c r="A646" s="54"/>
      <c r="B646" s="54"/>
      <c r="C646" s="54"/>
      <c r="D646" s="55"/>
      <c r="E646" s="55"/>
    </row>
    <row r="647" spans="1:5" ht="18">
      <c r="A647" s="54"/>
      <c r="B647" s="54"/>
      <c r="C647" s="54"/>
      <c r="D647" s="55"/>
      <c r="E647" s="55"/>
    </row>
    <row r="648" spans="1:5" ht="18">
      <c r="A648" s="54"/>
      <c r="B648" s="54"/>
      <c r="C648" s="54"/>
      <c r="D648" s="55"/>
      <c r="E648" s="55"/>
    </row>
    <row r="649" spans="1:5" ht="18">
      <c r="A649" s="54"/>
      <c r="B649" s="54"/>
      <c r="C649" s="54"/>
      <c r="D649" s="55"/>
      <c r="E649" s="55"/>
    </row>
    <row r="650" spans="1:5" ht="18">
      <c r="A650" s="54"/>
      <c r="B650" s="54"/>
      <c r="C650" s="54"/>
      <c r="D650" s="55"/>
      <c r="E650" s="55"/>
    </row>
    <row r="651" spans="1:5" ht="18">
      <c r="A651" s="54"/>
      <c r="B651" s="54"/>
      <c r="C651" s="54"/>
      <c r="D651" s="55"/>
      <c r="E651" s="55"/>
    </row>
    <row r="652" spans="1:5" ht="18">
      <c r="A652" s="54"/>
      <c r="B652" s="54"/>
      <c r="C652" s="54"/>
      <c r="D652" s="55"/>
      <c r="E652" s="55"/>
    </row>
    <row r="653" spans="1:5" ht="18">
      <c r="A653" s="54"/>
      <c r="B653" s="54"/>
      <c r="C653" s="54"/>
      <c r="D653" s="55"/>
      <c r="E653" s="55"/>
    </row>
    <row r="654" spans="1:5" ht="18">
      <c r="A654" s="54"/>
      <c r="B654" s="54"/>
      <c r="C654" s="54"/>
      <c r="D654" s="55"/>
      <c r="E654" s="55"/>
    </row>
    <row r="655" spans="1:5" ht="18">
      <c r="A655" s="54"/>
      <c r="B655" s="54"/>
      <c r="C655" s="54"/>
      <c r="D655" s="55"/>
      <c r="E655" s="55"/>
    </row>
    <row r="656" spans="1:5" ht="18">
      <c r="A656" s="54"/>
      <c r="B656" s="54"/>
      <c r="C656" s="54"/>
      <c r="D656" s="55"/>
      <c r="E656" s="55"/>
    </row>
    <row r="657" spans="1:5" ht="18">
      <c r="A657" s="54"/>
      <c r="B657" s="54"/>
      <c r="C657" s="54"/>
      <c r="D657" s="55"/>
      <c r="E657" s="55"/>
    </row>
    <row r="658" spans="1:5" ht="18">
      <c r="A658" s="54"/>
      <c r="B658" s="54"/>
      <c r="C658" s="54"/>
      <c r="D658" s="55"/>
      <c r="E658" s="55"/>
    </row>
    <row r="659" spans="1:5" ht="18">
      <c r="A659" s="54"/>
      <c r="B659" s="54"/>
      <c r="C659" s="54"/>
      <c r="D659" s="55"/>
      <c r="E659" s="55"/>
    </row>
    <row r="660" spans="1:5" ht="18">
      <c r="A660" s="54"/>
      <c r="B660" s="54"/>
      <c r="C660" s="54"/>
      <c r="D660" s="55"/>
      <c r="E660" s="55"/>
    </row>
    <row r="661" spans="1:5" ht="18">
      <c r="A661" s="54"/>
      <c r="B661" s="54"/>
      <c r="C661" s="54"/>
      <c r="D661" s="55"/>
      <c r="E661" s="55"/>
    </row>
    <row r="662" spans="1:5" ht="18">
      <c r="A662" s="54"/>
      <c r="B662" s="54"/>
      <c r="C662" s="54"/>
      <c r="D662" s="55"/>
      <c r="E662" s="55"/>
    </row>
    <row r="663" spans="1:5" ht="18">
      <c r="A663" s="54"/>
      <c r="B663" s="54"/>
      <c r="C663" s="54"/>
      <c r="D663" s="55"/>
      <c r="E663" s="55"/>
    </row>
    <row r="664" spans="1:5" ht="18">
      <c r="A664" s="54"/>
      <c r="B664" s="54"/>
      <c r="C664" s="54"/>
      <c r="D664" s="55"/>
      <c r="E664" s="55"/>
    </row>
    <row r="665" spans="1:5" ht="18">
      <c r="A665" s="54"/>
      <c r="B665" s="54"/>
      <c r="C665" s="54"/>
      <c r="D665" s="55"/>
      <c r="E665" s="55"/>
    </row>
    <row r="666" spans="1:5" ht="18">
      <c r="A666" s="54"/>
      <c r="B666" s="54"/>
      <c r="C666" s="54"/>
      <c r="D666" s="55"/>
      <c r="E666" s="55"/>
    </row>
    <row r="667" spans="1:5" ht="18">
      <c r="A667" s="54"/>
      <c r="B667" s="54"/>
      <c r="C667" s="54"/>
      <c r="D667" s="55"/>
      <c r="E667" s="55"/>
    </row>
    <row r="668" spans="1:5" ht="18">
      <c r="A668" s="54"/>
      <c r="B668" s="54"/>
      <c r="C668" s="54"/>
      <c r="D668" s="55"/>
      <c r="E668" s="55"/>
    </row>
    <row r="669" spans="1:5" ht="18">
      <c r="A669" s="54"/>
      <c r="B669" s="54"/>
      <c r="C669" s="54"/>
      <c r="D669" s="55"/>
      <c r="E669" s="55"/>
    </row>
    <row r="670" spans="1:5" ht="18">
      <c r="A670" s="54"/>
      <c r="B670" s="54"/>
      <c r="C670" s="54"/>
      <c r="D670" s="55"/>
      <c r="E670" s="55"/>
    </row>
    <row r="671" spans="1:5" ht="18">
      <c r="A671" s="54"/>
      <c r="B671" s="54"/>
      <c r="C671" s="54"/>
      <c r="D671" s="55"/>
      <c r="E671" s="55"/>
    </row>
    <row r="672" spans="1:5" ht="18">
      <c r="A672" s="54"/>
      <c r="B672" s="54"/>
      <c r="C672" s="54"/>
      <c r="D672" s="55"/>
      <c r="E672" s="55"/>
    </row>
    <row r="673" spans="1:5" ht="18">
      <c r="A673" s="54"/>
      <c r="B673" s="54"/>
      <c r="C673" s="54"/>
      <c r="D673" s="55"/>
      <c r="E673" s="55"/>
    </row>
    <row r="674" spans="1:5" ht="18">
      <c r="A674" s="54"/>
      <c r="B674" s="54"/>
      <c r="C674" s="54"/>
      <c r="D674" s="55"/>
      <c r="E674" s="55"/>
    </row>
    <row r="675" spans="1:5" ht="18">
      <c r="A675" s="54"/>
      <c r="B675" s="54"/>
      <c r="C675" s="54"/>
      <c r="D675" s="55"/>
      <c r="E675" s="55"/>
    </row>
    <row r="676" spans="1:5" ht="18">
      <c r="A676" s="54"/>
      <c r="B676" s="54"/>
      <c r="C676" s="54"/>
      <c r="D676" s="55"/>
      <c r="E676" s="55"/>
    </row>
    <row r="677" spans="1:5" ht="18">
      <c r="A677" s="54"/>
      <c r="B677" s="54"/>
      <c r="C677" s="54"/>
      <c r="D677" s="55"/>
      <c r="E677" s="55"/>
    </row>
    <row r="678" spans="1:5" ht="18">
      <c r="A678" s="54"/>
      <c r="B678" s="54"/>
      <c r="C678" s="54"/>
      <c r="D678" s="55"/>
      <c r="E678" s="55"/>
    </row>
    <row r="679" spans="1:5" ht="18">
      <c r="A679" s="54"/>
      <c r="B679" s="54"/>
      <c r="C679" s="54"/>
      <c r="D679" s="55"/>
      <c r="E679" s="55"/>
    </row>
    <row r="680" spans="1:5" ht="18">
      <c r="A680" s="54"/>
      <c r="B680" s="54"/>
      <c r="C680" s="54"/>
      <c r="D680" s="55"/>
      <c r="E680" s="55"/>
    </row>
    <row r="681" spans="1:5" ht="18">
      <c r="A681" s="54"/>
      <c r="B681" s="54"/>
      <c r="C681" s="54"/>
      <c r="D681" s="55"/>
      <c r="E681" s="55"/>
    </row>
    <row r="682" spans="1:5" ht="18">
      <c r="A682" s="54"/>
      <c r="B682" s="54"/>
      <c r="C682" s="54"/>
      <c r="D682" s="55"/>
      <c r="E682" s="55"/>
    </row>
    <row r="683" spans="1:5" ht="18">
      <c r="A683" s="54"/>
      <c r="B683" s="54"/>
      <c r="C683" s="54"/>
      <c r="D683" s="55"/>
      <c r="E683" s="55"/>
    </row>
    <row r="684" spans="1:5" ht="18">
      <c r="A684" s="54"/>
      <c r="B684" s="54"/>
      <c r="C684" s="54"/>
      <c r="D684" s="55"/>
      <c r="E684" s="55"/>
    </row>
    <row r="685" spans="1:5" ht="18">
      <c r="A685" s="54"/>
      <c r="B685" s="54"/>
      <c r="C685" s="54"/>
      <c r="D685" s="55"/>
      <c r="E685" s="55"/>
    </row>
    <row r="686" spans="1:5" ht="18">
      <c r="A686" s="54"/>
      <c r="B686" s="54"/>
      <c r="C686" s="54"/>
      <c r="D686" s="55"/>
      <c r="E686" s="55"/>
    </row>
    <row r="687" spans="1:5" ht="18">
      <c r="A687" s="54"/>
      <c r="B687" s="54"/>
      <c r="C687" s="54"/>
      <c r="D687" s="55"/>
      <c r="E687" s="55"/>
    </row>
    <row r="688" spans="1:5" ht="18">
      <c r="A688" s="54"/>
      <c r="B688" s="54"/>
      <c r="C688" s="54"/>
      <c r="D688" s="55"/>
      <c r="E688" s="55"/>
    </row>
    <row r="689" spans="1:5" ht="18">
      <c r="A689" s="54"/>
      <c r="B689" s="54"/>
      <c r="C689" s="54"/>
      <c r="D689" s="55"/>
      <c r="E689" s="55"/>
    </row>
    <row r="690" spans="1:5" ht="18">
      <c r="A690" s="54"/>
      <c r="B690" s="54"/>
      <c r="C690" s="54"/>
      <c r="D690" s="55"/>
      <c r="E690" s="55"/>
    </row>
    <row r="691" spans="1:5" ht="18">
      <c r="A691" s="54"/>
      <c r="B691" s="54"/>
      <c r="C691" s="54"/>
      <c r="D691" s="55"/>
      <c r="E691" s="55"/>
    </row>
    <row r="692" spans="1:5" ht="18">
      <c r="A692" s="54"/>
      <c r="B692" s="54"/>
      <c r="C692" s="54"/>
      <c r="D692" s="55"/>
      <c r="E692" s="55"/>
    </row>
    <row r="693" spans="1:5" ht="18">
      <c r="A693" s="54"/>
      <c r="B693" s="54"/>
      <c r="C693" s="54"/>
      <c r="D693" s="55"/>
      <c r="E693" s="55"/>
    </row>
    <row r="694" spans="1:5" ht="18">
      <c r="A694" s="54"/>
      <c r="B694" s="54"/>
      <c r="C694" s="54"/>
      <c r="D694" s="55"/>
      <c r="E694" s="55"/>
    </row>
    <row r="695" spans="1:5" ht="18">
      <c r="A695" s="54"/>
      <c r="B695" s="54"/>
      <c r="C695" s="54"/>
      <c r="D695" s="55"/>
      <c r="E695" s="55"/>
    </row>
    <row r="696" spans="1:5" ht="18">
      <c r="A696" s="54"/>
      <c r="B696" s="54"/>
      <c r="C696" s="54"/>
      <c r="D696" s="55"/>
      <c r="E696" s="55"/>
    </row>
    <row r="697" spans="1:5" ht="18">
      <c r="A697" s="54"/>
      <c r="B697" s="54"/>
      <c r="C697" s="54"/>
      <c r="D697" s="55"/>
      <c r="E697" s="55"/>
    </row>
    <row r="698" spans="1:5" ht="18">
      <c r="A698" s="54"/>
      <c r="B698" s="54"/>
      <c r="C698" s="54"/>
      <c r="D698" s="55"/>
      <c r="E698" s="55"/>
    </row>
    <row r="699" spans="1:5" ht="18">
      <c r="A699" s="54"/>
      <c r="B699" s="54"/>
      <c r="C699" s="54"/>
      <c r="D699" s="55"/>
      <c r="E699" s="55"/>
    </row>
    <row r="700" spans="1:5" ht="18">
      <c r="A700" s="54"/>
      <c r="B700" s="54"/>
      <c r="C700" s="54"/>
      <c r="D700" s="55"/>
      <c r="E700" s="55"/>
    </row>
    <row r="701" spans="1:5" ht="18">
      <c r="A701" s="54"/>
      <c r="B701" s="54"/>
      <c r="C701" s="54"/>
      <c r="D701" s="55"/>
      <c r="E701" s="55"/>
    </row>
    <row r="702" spans="1:5" ht="18">
      <c r="A702" s="54"/>
      <c r="B702" s="54"/>
      <c r="C702" s="54"/>
      <c r="D702" s="55"/>
      <c r="E702" s="55"/>
    </row>
    <row r="703" spans="1:5" ht="18">
      <c r="A703" s="54"/>
      <c r="B703" s="54"/>
      <c r="C703" s="54"/>
      <c r="D703" s="55"/>
      <c r="E703" s="55"/>
    </row>
    <row r="704" spans="1:5" ht="18">
      <c r="A704" s="54"/>
      <c r="B704" s="54"/>
      <c r="C704" s="54"/>
      <c r="D704" s="55"/>
      <c r="E704" s="55"/>
    </row>
    <row r="705" spans="1:5" ht="18">
      <c r="A705" s="54"/>
      <c r="B705" s="54"/>
      <c r="C705" s="54"/>
      <c r="D705" s="55"/>
      <c r="E705" s="55"/>
    </row>
    <row r="706" spans="1:5" ht="18">
      <c r="A706" s="54"/>
      <c r="B706" s="54"/>
      <c r="C706" s="54"/>
      <c r="D706" s="55"/>
      <c r="E706" s="55"/>
    </row>
    <row r="707" spans="1:5" ht="18">
      <c r="A707" s="54"/>
      <c r="B707" s="54"/>
      <c r="C707" s="54"/>
      <c r="D707" s="55"/>
      <c r="E707" s="55"/>
    </row>
    <row r="708" spans="1:5" ht="18">
      <c r="A708" s="54"/>
      <c r="B708" s="54"/>
      <c r="C708" s="54"/>
      <c r="D708" s="55"/>
      <c r="E708" s="55"/>
    </row>
    <row r="709" spans="1:5" ht="18">
      <c r="A709" s="54"/>
      <c r="B709" s="54"/>
      <c r="C709" s="54"/>
      <c r="D709" s="55"/>
      <c r="E709" s="55"/>
    </row>
    <row r="710" spans="1:5" ht="18">
      <c r="A710" s="54"/>
      <c r="B710" s="54"/>
      <c r="C710" s="54"/>
      <c r="D710" s="55"/>
      <c r="E710" s="55"/>
    </row>
    <row r="711" spans="1:5" ht="18">
      <c r="A711" s="54"/>
      <c r="B711" s="54"/>
      <c r="C711" s="54"/>
      <c r="D711" s="55"/>
      <c r="E711" s="55"/>
    </row>
    <row r="712" spans="1:5" ht="18">
      <c r="A712" s="54"/>
      <c r="B712" s="54"/>
      <c r="C712" s="54"/>
      <c r="D712" s="55"/>
      <c r="E712" s="55"/>
    </row>
    <row r="713" spans="1:5" ht="18">
      <c r="A713" s="54"/>
      <c r="B713" s="54"/>
      <c r="C713" s="54"/>
      <c r="D713" s="55"/>
      <c r="E713" s="55"/>
    </row>
    <row r="714" spans="1:5" ht="18">
      <c r="A714" s="54"/>
      <c r="B714" s="54"/>
      <c r="C714" s="54"/>
      <c r="D714" s="55"/>
      <c r="E714" s="55"/>
    </row>
    <row r="715" spans="1:5" ht="18">
      <c r="A715" s="54"/>
      <c r="B715" s="54"/>
      <c r="C715" s="54"/>
      <c r="D715" s="55"/>
      <c r="E715" s="55"/>
    </row>
    <row r="716" spans="1:5" ht="18">
      <c r="A716" s="54"/>
      <c r="B716" s="54"/>
      <c r="C716" s="54"/>
      <c r="D716" s="55"/>
      <c r="E716" s="55"/>
    </row>
    <row r="717" spans="1:5" ht="18">
      <c r="A717" s="54"/>
      <c r="B717" s="54"/>
      <c r="C717" s="54"/>
      <c r="D717" s="55"/>
      <c r="E717" s="55"/>
    </row>
    <row r="718" spans="1:5" ht="18">
      <c r="A718" s="54"/>
      <c r="B718" s="54"/>
      <c r="C718" s="54"/>
      <c r="D718" s="55"/>
      <c r="E718" s="55"/>
    </row>
    <row r="719" spans="1:5" ht="18">
      <c r="A719" s="54"/>
      <c r="B719" s="54"/>
      <c r="C719" s="54"/>
      <c r="D719" s="55"/>
      <c r="E719" s="55"/>
    </row>
    <row r="720" spans="1:5" ht="18">
      <c r="A720" s="54"/>
      <c r="B720" s="54"/>
      <c r="C720" s="54"/>
      <c r="D720" s="55"/>
      <c r="E720" s="55"/>
    </row>
    <row r="721" spans="1:5" ht="18">
      <c r="A721" s="54"/>
      <c r="B721" s="54"/>
      <c r="C721" s="54"/>
      <c r="D721" s="55"/>
      <c r="E721" s="55"/>
    </row>
    <row r="722" spans="1:5" ht="18">
      <c r="A722" s="54"/>
      <c r="B722" s="54"/>
      <c r="C722" s="54"/>
      <c r="D722" s="55"/>
      <c r="E722" s="55"/>
    </row>
    <row r="723" spans="1:5" ht="18">
      <c r="A723" s="54"/>
      <c r="B723" s="54"/>
      <c r="C723" s="54"/>
      <c r="D723" s="55"/>
      <c r="E723" s="55"/>
    </row>
    <row r="724" spans="1:5" ht="18">
      <c r="A724" s="54"/>
      <c r="B724" s="54"/>
      <c r="C724" s="54"/>
      <c r="D724" s="55"/>
      <c r="E724" s="55"/>
    </row>
    <row r="725" spans="1:5" ht="18">
      <c r="A725" s="54"/>
      <c r="B725" s="54"/>
      <c r="C725" s="54"/>
      <c r="D725" s="55"/>
      <c r="E725" s="55"/>
    </row>
    <row r="726" spans="1:5" ht="18">
      <c r="A726" s="54"/>
      <c r="B726" s="54"/>
      <c r="C726" s="54"/>
      <c r="D726" s="55"/>
      <c r="E726" s="55"/>
    </row>
    <row r="727" spans="1:5" ht="18">
      <c r="A727" s="54"/>
      <c r="B727" s="54"/>
      <c r="C727" s="54"/>
      <c r="D727" s="55"/>
      <c r="E727" s="55"/>
    </row>
    <row r="728" spans="1:5" ht="18">
      <c r="A728" s="54"/>
      <c r="B728" s="54"/>
      <c r="C728" s="54"/>
      <c r="D728" s="55"/>
      <c r="E728" s="55"/>
    </row>
    <row r="729" spans="1:5" ht="18">
      <c r="A729" s="54"/>
      <c r="B729" s="54"/>
      <c r="C729" s="54"/>
      <c r="D729" s="55"/>
      <c r="E729" s="55"/>
    </row>
    <row r="730" spans="1:5" ht="18">
      <c r="A730" s="54"/>
      <c r="B730" s="54"/>
      <c r="C730" s="54"/>
      <c r="D730" s="55"/>
      <c r="E730" s="55"/>
    </row>
    <row r="731" spans="1:5" ht="18">
      <c r="A731" s="54"/>
      <c r="B731" s="54"/>
      <c r="C731" s="54"/>
      <c r="D731" s="55"/>
      <c r="E731" s="55"/>
    </row>
    <row r="732" spans="1:5" ht="18">
      <c r="A732" s="54"/>
      <c r="B732" s="54"/>
      <c r="C732" s="54"/>
      <c r="D732" s="55"/>
      <c r="E732" s="55"/>
    </row>
    <row r="733" spans="1:5" ht="18">
      <c r="A733" s="54"/>
      <c r="B733" s="54"/>
      <c r="C733" s="54"/>
      <c r="D733" s="55"/>
      <c r="E733" s="55"/>
    </row>
    <row r="734" spans="1:5" ht="18">
      <c r="A734" s="54"/>
      <c r="B734" s="54"/>
      <c r="C734" s="54"/>
      <c r="D734" s="55"/>
      <c r="E734" s="55"/>
    </row>
    <row r="735" spans="1:5" ht="18">
      <c r="A735" s="54"/>
      <c r="B735" s="54"/>
      <c r="C735" s="54"/>
      <c r="D735" s="55"/>
      <c r="E735" s="55"/>
    </row>
    <row r="736" spans="1:5" ht="18">
      <c r="A736" s="54"/>
      <c r="B736" s="54"/>
      <c r="C736" s="54"/>
      <c r="D736" s="55"/>
      <c r="E736" s="55"/>
    </row>
    <row r="737" spans="1:5" ht="18">
      <c r="A737" s="54"/>
      <c r="B737" s="54"/>
      <c r="C737" s="54"/>
      <c r="D737" s="55"/>
      <c r="E737" s="55"/>
    </row>
    <row r="738" spans="1:5" ht="18">
      <c r="A738" s="54"/>
      <c r="B738" s="54"/>
      <c r="C738" s="54"/>
      <c r="D738" s="55"/>
      <c r="E738" s="55"/>
    </row>
    <row r="739" spans="1:5" ht="18">
      <c r="A739" s="54"/>
      <c r="B739" s="54"/>
      <c r="C739" s="54"/>
      <c r="D739" s="55"/>
      <c r="E739" s="55"/>
    </row>
    <row r="740" spans="1:5" ht="18">
      <c r="A740" s="54"/>
      <c r="B740" s="54"/>
      <c r="C740" s="54"/>
      <c r="D740" s="55"/>
      <c r="E740" s="55"/>
    </row>
    <row r="741" spans="1:5" ht="18">
      <c r="A741" s="54"/>
      <c r="B741" s="54"/>
      <c r="C741" s="54"/>
      <c r="D741" s="55"/>
      <c r="E741" s="55"/>
    </row>
    <row r="742" spans="1:5" ht="18">
      <c r="A742" s="54"/>
      <c r="B742" s="54"/>
      <c r="C742" s="54"/>
      <c r="D742" s="55"/>
      <c r="E742" s="55"/>
    </row>
    <row r="743" spans="1:5" ht="18">
      <c r="A743" s="54"/>
      <c r="B743" s="54"/>
      <c r="C743" s="54"/>
      <c r="D743" s="55"/>
      <c r="E743" s="55"/>
    </row>
    <row r="744" spans="1:5" ht="18">
      <c r="A744" s="54"/>
      <c r="B744" s="54"/>
      <c r="C744" s="54"/>
      <c r="D744" s="55"/>
      <c r="E744" s="55"/>
    </row>
    <row r="745" spans="1:5" ht="18">
      <c r="A745" s="54"/>
      <c r="B745" s="54"/>
      <c r="C745" s="54"/>
      <c r="D745" s="55"/>
      <c r="E745" s="55"/>
    </row>
    <row r="746" spans="1:5" ht="18">
      <c r="A746" s="54"/>
      <c r="B746" s="54"/>
      <c r="C746" s="54"/>
      <c r="D746" s="55"/>
      <c r="E746" s="55"/>
    </row>
    <row r="747" spans="1:5" ht="18">
      <c r="A747" s="54"/>
      <c r="B747" s="54"/>
      <c r="C747" s="54"/>
      <c r="D747" s="55"/>
      <c r="E747" s="55"/>
    </row>
    <row r="748" spans="1:5" ht="18">
      <c r="A748" s="54"/>
      <c r="B748" s="54"/>
      <c r="C748" s="54"/>
      <c r="D748" s="55"/>
      <c r="E748" s="55"/>
    </row>
    <row r="749" spans="1:5" ht="18">
      <c r="A749" s="54"/>
      <c r="B749" s="54"/>
      <c r="C749" s="54"/>
      <c r="D749" s="55"/>
      <c r="E749" s="55"/>
    </row>
    <row r="750" spans="1:5" ht="18">
      <c r="A750" s="54"/>
      <c r="B750" s="54"/>
      <c r="C750" s="54"/>
      <c r="D750" s="55"/>
      <c r="E750" s="55"/>
    </row>
    <row r="751" spans="1:5" ht="18">
      <c r="A751" s="54"/>
      <c r="B751" s="54"/>
      <c r="C751" s="54"/>
      <c r="D751" s="55"/>
      <c r="E751" s="55"/>
    </row>
    <row r="752" spans="1:5" ht="18">
      <c r="A752" s="54"/>
      <c r="B752" s="54"/>
      <c r="C752" s="54"/>
      <c r="D752" s="55"/>
      <c r="E752" s="55"/>
    </row>
    <row r="753" spans="1:5" ht="18">
      <c r="A753" s="54"/>
      <c r="B753" s="54"/>
      <c r="C753" s="54"/>
      <c r="D753" s="55"/>
      <c r="E753" s="55"/>
    </row>
    <row r="754" spans="1:5" ht="18">
      <c r="A754" s="54"/>
      <c r="B754" s="54"/>
      <c r="C754" s="54"/>
      <c r="D754" s="55"/>
      <c r="E754" s="55"/>
    </row>
    <row r="755" spans="1:5" ht="18">
      <c r="A755" s="54"/>
      <c r="B755" s="54"/>
      <c r="C755" s="54"/>
      <c r="D755" s="55"/>
      <c r="E755" s="55"/>
    </row>
    <row r="756" spans="1:5" ht="18">
      <c r="A756" s="54"/>
      <c r="B756" s="54"/>
      <c r="C756" s="54"/>
      <c r="D756" s="55"/>
      <c r="E756" s="55"/>
    </row>
    <row r="757" spans="1:5" ht="18">
      <c r="A757" s="54"/>
      <c r="B757" s="54"/>
      <c r="C757" s="54"/>
      <c r="D757" s="55"/>
      <c r="E757" s="55"/>
    </row>
    <row r="758" spans="1:5" ht="18">
      <c r="A758" s="54"/>
      <c r="B758" s="54"/>
      <c r="C758" s="54"/>
      <c r="D758" s="55"/>
      <c r="E758" s="55"/>
    </row>
    <row r="759" spans="1:5" ht="18">
      <c r="A759" s="54"/>
      <c r="B759" s="54"/>
      <c r="C759" s="54"/>
      <c r="D759" s="55"/>
      <c r="E759" s="55"/>
    </row>
    <row r="760" spans="1:5" ht="18">
      <c r="A760" s="54"/>
      <c r="B760" s="54"/>
      <c r="C760" s="54"/>
      <c r="D760" s="55"/>
      <c r="E760" s="55"/>
    </row>
    <row r="761" spans="1:5" ht="18">
      <c r="A761" s="54"/>
      <c r="B761" s="54"/>
      <c r="C761" s="54"/>
      <c r="D761" s="55"/>
      <c r="E761" s="55"/>
    </row>
    <row r="762" spans="1:5" ht="18">
      <c r="A762" s="54"/>
      <c r="B762" s="54"/>
      <c r="C762" s="54"/>
      <c r="D762" s="55"/>
      <c r="E762" s="55"/>
    </row>
    <row r="763" spans="1:5" ht="18">
      <c r="A763" s="54"/>
      <c r="B763" s="54"/>
      <c r="C763" s="54"/>
      <c r="D763" s="55"/>
      <c r="E763" s="55"/>
    </row>
    <row r="764" spans="1:5" ht="18">
      <c r="A764" s="54"/>
      <c r="B764" s="54"/>
      <c r="C764" s="54"/>
      <c r="D764" s="55"/>
      <c r="E764" s="55"/>
    </row>
    <row r="765" spans="1:5" ht="18">
      <c r="A765" s="54"/>
      <c r="B765" s="54"/>
      <c r="C765" s="54"/>
      <c r="D765" s="55"/>
      <c r="E765" s="55"/>
    </row>
    <row r="766" spans="1:5" ht="18">
      <c r="A766" s="54"/>
      <c r="B766" s="54"/>
      <c r="C766" s="54"/>
      <c r="D766" s="55"/>
      <c r="E766" s="55"/>
    </row>
    <row r="767" spans="1:5" ht="18">
      <c r="A767" s="54"/>
      <c r="B767" s="54"/>
      <c r="C767" s="54"/>
      <c r="D767" s="55"/>
      <c r="E767" s="55"/>
    </row>
    <row r="768" spans="1:5" ht="18">
      <c r="A768" s="54"/>
      <c r="B768" s="54"/>
      <c r="C768" s="54"/>
      <c r="D768" s="55"/>
      <c r="E768" s="55"/>
    </row>
    <row r="769" spans="1:5" ht="18">
      <c r="A769" s="54"/>
      <c r="B769" s="54"/>
      <c r="C769" s="54"/>
      <c r="D769" s="55"/>
      <c r="E769" s="55"/>
    </row>
    <row r="770" spans="1:5" ht="18">
      <c r="A770" s="54"/>
      <c r="B770" s="54"/>
      <c r="C770" s="54"/>
      <c r="D770" s="55"/>
      <c r="E770" s="55"/>
    </row>
    <row r="771" spans="1:5" ht="18">
      <c r="A771" s="54"/>
      <c r="B771" s="54"/>
      <c r="C771" s="54"/>
      <c r="D771" s="55"/>
      <c r="E771" s="55"/>
    </row>
    <row r="772" spans="1:5" ht="18">
      <c r="A772" s="54"/>
      <c r="B772" s="54"/>
      <c r="C772" s="54"/>
      <c r="D772" s="55"/>
      <c r="E772" s="55"/>
    </row>
    <row r="773" spans="1:5" ht="18">
      <c r="A773" s="54"/>
      <c r="B773" s="54"/>
      <c r="C773" s="54"/>
      <c r="D773" s="55"/>
      <c r="E773" s="55"/>
    </row>
    <row r="774" spans="1:5" ht="18">
      <c r="A774" s="54"/>
      <c r="B774" s="54"/>
      <c r="C774" s="54"/>
      <c r="D774" s="55"/>
      <c r="E774" s="55"/>
    </row>
    <row r="775" spans="1:5" ht="18">
      <c r="A775" s="54"/>
      <c r="B775" s="54"/>
      <c r="C775" s="54"/>
      <c r="D775" s="55"/>
      <c r="E775" s="55"/>
    </row>
    <row r="776" spans="1:5" ht="18">
      <c r="A776" s="54"/>
      <c r="B776" s="54"/>
      <c r="C776" s="54"/>
      <c r="D776" s="55"/>
      <c r="E776" s="55"/>
    </row>
    <row r="777" spans="1:5" ht="18">
      <c r="A777" s="54"/>
      <c r="B777" s="54"/>
      <c r="C777" s="54"/>
      <c r="D777" s="55"/>
      <c r="E777" s="55"/>
    </row>
    <row r="778" spans="1:5" ht="18">
      <c r="A778" s="54"/>
      <c r="B778" s="54"/>
      <c r="C778" s="54"/>
      <c r="D778" s="55"/>
      <c r="E778" s="55"/>
    </row>
    <row r="779" spans="1:5" ht="18">
      <c r="A779" s="54"/>
      <c r="B779" s="54"/>
      <c r="C779" s="54"/>
      <c r="D779" s="55"/>
      <c r="E779" s="55"/>
    </row>
    <row r="780" spans="1:5" ht="18">
      <c r="A780" s="54"/>
      <c r="B780" s="54"/>
      <c r="C780" s="54"/>
      <c r="D780" s="55"/>
      <c r="E780" s="55"/>
    </row>
    <row r="781" spans="1:5" ht="18">
      <c r="A781" s="54"/>
      <c r="B781" s="54"/>
      <c r="C781" s="54"/>
      <c r="D781" s="55"/>
      <c r="E781" s="55"/>
    </row>
    <row r="782" spans="1:5" ht="18">
      <c r="A782" s="54"/>
      <c r="B782" s="54"/>
      <c r="C782" s="54"/>
      <c r="D782" s="55"/>
      <c r="E782" s="55"/>
    </row>
    <row r="783" spans="1:5" ht="18">
      <c r="A783" s="54"/>
      <c r="B783" s="54"/>
      <c r="C783" s="54"/>
      <c r="D783" s="55"/>
      <c r="E783" s="55"/>
    </row>
    <row r="784" spans="1:5" ht="18">
      <c r="A784" s="54"/>
      <c r="B784" s="54"/>
      <c r="C784" s="54"/>
      <c r="D784" s="55"/>
      <c r="E784" s="55"/>
    </row>
    <row r="785" spans="1:5" ht="18">
      <c r="A785" s="54"/>
      <c r="B785" s="54"/>
      <c r="C785" s="54"/>
      <c r="D785" s="55"/>
      <c r="E785" s="55"/>
    </row>
    <row r="786" spans="1:5" ht="18">
      <c r="A786" s="54"/>
      <c r="B786" s="54"/>
      <c r="C786" s="54"/>
      <c r="D786" s="55"/>
      <c r="E786" s="55"/>
    </row>
    <row r="787" spans="1:5" ht="18">
      <c r="A787" s="54"/>
      <c r="B787" s="54"/>
      <c r="C787" s="54"/>
      <c r="D787" s="55"/>
      <c r="E787" s="55"/>
    </row>
    <row r="788" spans="1:5" ht="18">
      <c r="A788" s="54"/>
      <c r="B788" s="54"/>
      <c r="C788" s="54"/>
      <c r="D788" s="55"/>
      <c r="E788" s="55"/>
    </row>
    <row r="789" spans="1:5" ht="18">
      <c r="A789" s="54"/>
      <c r="B789" s="54"/>
      <c r="C789" s="54"/>
      <c r="D789" s="55"/>
      <c r="E789" s="55"/>
    </row>
    <row r="790" spans="1:5" ht="18">
      <c r="A790" s="54"/>
      <c r="B790" s="54"/>
      <c r="C790" s="54"/>
      <c r="D790" s="55"/>
      <c r="E790" s="55"/>
    </row>
    <row r="791" spans="1:5" ht="18">
      <c r="A791" s="54"/>
      <c r="B791" s="54"/>
      <c r="C791" s="54"/>
      <c r="D791" s="55"/>
      <c r="E791" s="55"/>
    </row>
    <row r="792" spans="1:5" ht="18">
      <c r="A792" s="54"/>
      <c r="B792" s="54"/>
      <c r="C792" s="54"/>
      <c r="D792" s="55"/>
      <c r="E792" s="55"/>
    </row>
    <row r="793" spans="1:5" ht="18">
      <c r="A793" s="54"/>
      <c r="B793" s="54"/>
      <c r="C793" s="54"/>
      <c r="D793" s="55"/>
      <c r="E793" s="55"/>
    </row>
    <row r="794" spans="1:5" ht="18">
      <c r="A794" s="54"/>
      <c r="B794" s="54"/>
      <c r="C794" s="54"/>
      <c r="D794" s="55"/>
      <c r="E794" s="55"/>
    </row>
    <row r="795" spans="1:5" ht="18">
      <c r="A795" s="54"/>
      <c r="B795" s="54"/>
      <c r="C795" s="54"/>
      <c r="D795" s="55"/>
      <c r="E795" s="55"/>
    </row>
    <row r="796" spans="1:5" ht="18">
      <c r="A796" s="54"/>
      <c r="B796" s="54"/>
      <c r="C796" s="54"/>
      <c r="D796" s="55"/>
      <c r="E796" s="55"/>
    </row>
    <row r="797" spans="1:5" ht="18">
      <c r="A797" s="54"/>
      <c r="B797" s="54"/>
      <c r="C797" s="54"/>
      <c r="D797" s="55"/>
      <c r="E797" s="55"/>
    </row>
    <row r="798" spans="1:5" ht="18">
      <c r="A798" s="54"/>
      <c r="B798" s="54"/>
      <c r="C798" s="54"/>
      <c r="D798" s="55"/>
      <c r="E798" s="55"/>
    </row>
    <row r="799" spans="1:5" ht="18">
      <c r="A799" s="54"/>
      <c r="B799" s="54"/>
      <c r="C799" s="54"/>
      <c r="D799" s="55"/>
      <c r="E799" s="55"/>
    </row>
    <row r="800" spans="1:5" ht="18">
      <c r="A800" s="54"/>
      <c r="B800" s="54"/>
      <c r="C800" s="54"/>
      <c r="D800" s="55"/>
      <c r="E800" s="55"/>
    </row>
    <row r="801" spans="1:5" ht="18">
      <c r="A801" s="54"/>
      <c r="B801" s="54"/>
      <c r="C801" s="54"/>
      <c r="D801" s="55"/>
      <c r="E801" s="55"/>
    </row>
    <row r="802" spans="1:5" ht="18">
      <c r="A802" s="54"/>
      <c r="B802" s="54"/>
      <c r="C802" s="54"/>
      <c r="D802" s="55"/>
      <c r="E802" s="55"/>
    </row>
    <row r="803" spans="1:5" ht="18">
      <c r="A803" s="54"/>
      <c r="B803" s="54"/>
      <c r="C803" s="54"/>
      <c r="D803" s="55"/>
      <c r="E803" s="55"/>
    </row>
    <row r="804" spans="1:5" ht="18">
      <c r="A804" s="54"/>
      <c r="B804" s="54"/>
      <c r="C804" s="54"/>
      <c r="D804" s="55"/>
      <c r="E804" s="55"/>
    </row>
    <row r="805" spans="1:5" ht="18">
      <c r="A805" s="54"/>
      <c r="B805" s="54"/>
      <c r="C805" s="54"/>
      <c r="D805" s="55"/>
      <c r="E805" s="55"/>
    </row>
    <row r="806" spans="1:5" ht="18">
      <c r="A806" s="54"/>
      <c r="B806" s="54"/>
      <c r="C806" s="54"/>
      <c r="D806" s="55"/>
      <c r="E806" s="55"/>
    </row>
    <row r="807" spans="1:5" ht="18">
      <c r="A807" s="54"/>
      <c r="B807" s="54"/>
      <c r="C807" s="54"/>
      <c r="D807" s="55"/>
      <c r="E807" s="55"/>
    </row>
    <row r="808" spans="1:5" ht="18">
      <c r="A808" s="54"/>
      <c r="B808" s="54"/>
      <c r="C808" s="54"/>
      <c r="D808" s="55"/>
      <c r="E808" s="55"/>
    </row>
    <row r="809" spans="1:5" ht="18">
      <c r="A809" s="54"/>
      <c r="B809" s="54"/>
      <c r="C809" s="54"/>
      <c r="D809" s="55"/>
      <c r="E809" s="55"/>
    </row>
    <row r="810" spans="1:5" ht="18">
      <c r="A810" s="54"/>
      <c r="B810" s="54"/>
      <c r="C810" s="54"/>
      <c r="D810" s="55"/>
      <c r="E810" s="55"/>
    </row>
    <row r="811" spans="1:5" ht="18">
      <c r="A811" s="54"/>
      <c r="B811" s="54"/>
      <c r="C811" s="54"/>
      <c r="D811" s="55"/>
      <c r="E811" s="55"/>
    </row>
    <row r="812" spans="1:5" ht="18">
      <c r="A812" s="54"/>
      <c r="B812" s="54"/>
      <c r="C812" s="54"/>
      <c r="D812" s="55"/>
      <c r="E812" s="55"/>
    </row>
    <row r="813" spans="1:5" ht="18">
      <c r="A813" s="54"/>
      <c r="B813" s="54"/>
      <c r="C813" s="54"/>
      <c r="D813" s="55"/>
      <c r="E813" s="55"/>
    </row>
    <row r="814" spans="1:5" ht="18">
      <c r="A814" s="54"/>
      <c r="B814" s="54"/>
      <c r="C814" s="54"/>
      <c r="D814" s="55"/>
      <c r="E814" s="55"/>
    </row>
    <row r="815" spans="1:5" ht="18">
      <c r="A815" s="54"/>
      <c r="B815" s="54"/>
      <c r="C815" s="54"/>
      <c r="D815" s="55"/>
      <c r="E815" s="55"/>
    </row>
    <row r="816" spans="1:5" ht="18">
      <c r="A816" s="54"/>
      <c r="B816" s="54"/>
      <c r="C816" s="54"/>
      <c r="D816" s="55"/>
      <c r="E816" s="55"/>
    </row>
    <row r="817" spans="1:5" ht="18">
      <c r="A817" s="54"/>
      <c r="B817" s="54"/>
      <c r="C817" s="54"/>
      <c r="D817" s="55"/>
      <c r="E817" s="55"/>
    </row>
    <row r="818" spans="1:5" ht="18">
      <c r="A818" s="54"/>
      <c r="B818" s="54"/>
      <c r="C818" s="54"/>
      <c r="D818" s="55"/>
      <c r="E818" s="55"/>
    </row>
    <row r="819" spans="1:5" ht="18">
      <c r="A819" s="54"/>
      <c r="B819" s="54"/>
      <c r="C819" s="54"/>
      <c r="D819" s="55"/>
      <c r="E819" s="55"/>
    </row>
    <row r="820" spans="1:5" ht="18">
      <c r="A820" s="54"/>
      <c r="B820" s="54"/>
      <c r="C820" s="54"/>
      <c r="D820" s="55"/>
      <c r="E820" s="55"/>
    </row>
    <row r="821" spans="1:5" ht="18">
      <c r="A821" s="54"/>
      <c r="B821" s="54"/>
      <c r="C821" s="54"/>
      <c r="D821" s="55"/>
      <c r="E821" s="55"/>
    </row>
    <row r="822" spans="1:5" ht="18">
      <c r="A822" s="54"/>
      <c r="B822" s="54"/>
      <c r="C822" s="54"/>
      <c r="D822" s="55"/>
      <c r="E822" s="55"/>
    </row>
    <row r="823" spans="1:5" ht="18">
      <c r="A823" s="54"/>
      <c r="B823" s="54"/>
      <c r="C823" s="54"/>
      <c r="D823" s="55"/>
      <c r="E823" s="55"/>
    </row>
    <row r="824" spans="1:5" ht="18">
      <c r="A824" s="54"/>
      <c r="B824" s="54"/>
      <c r="C824" s="54"/>
      <c r="D824" s="55"/>
      <c r="E824" s="55"/>
    </row>
    <row r="825" spans="1:5" ht="18">
      <c r="A825" s="54"/>
      <c r="B825" s="54"/>
      <c r="C825" s="54"/>
      <c r="D825" s="55"/>
      <c r="E825" s="55"/>
    </row>
    <row r="826" spans="1:5" ht="18">
      <c r="A826" s="54"/>
      <c r="B826" s="54"/>
      <c r="C826" s="54"/>
      <c r="D826" s="55"/>
      <c r="E826" s="55"/>
    </row>
    <row r="827" spans="1:5" ht="18">
      <c r="A827" s="54"/>
      <c r="B827" s="54"/>
      <c r="C827" s="54"/>
      <c r="D827" s="55"/>
      <c r="E827" s="55"/>
    </row>
    <row r="828" spans="1:5" ht="18">
      <c r="A828" s="54"/>
      <c r="B828" s="54"/>
      <c r="C828" s="54"/>
      <c r="D828" s="55"/>
      <c r="E828" s="55"/>
    </row>
    <row r="829" spans="1:5" ht="18">
      <c r="A829" s="54"/>
      <c r="B829" s="54"/>
      <c r="C829" s="54"/>
      <c r="D829" s="55"/>
      <c r="E829" s="55"/>
    </row>
    <row r="830" spans="1:5" ht="18">
      <c r="A830" s="54"/>
      <c r="B830" s="54"/>
      <c r="C830" s="54"/>
      <c r="D830" s="55"/>
      <c r="E830" s="55"/>
    </row>
    <row r="831" spans="1:5" ht="18">
      <c r="A831" s="54"/>
      <c r="B831" s="54"/>
      <c r="C831" s="54"/>
      <c r="D831" s="55"/>
      <c r="E831" s="55"/>
    </row>
    <row r="832" spans="1:5" ht="18">
      <c r="A832" s="54"/>
      <c r="B832" s="54"/>
      <c r="C832" s="54"/>
      <c r="D832" s="55"/>
      <c r="E832" s="55"/>
    </row>
    <row r="833" spans="1:5" ht="18">
      <c r="A833" s="54"/>
      <c r="B833" s="54"/>
      <c r="C833" s="54"/>
      <c r="D833" s="55"/>
      <c r="E833" s="55"/>
    </row>
    <row r="834" spans="1:5" ht="18">
      <c r="A834" s="54"/>
      <c r="B834" s="54"/>
      <c r="C834" s="54"/>
      <c r="D834" s="55"/>
      <c r="E834" s="55"/>
    </row>
    <row r="835" spans="1:5" ht="18">
      <c r="A835" s="54"/>
      <c r="B835" s="54"/>
      <c r="C835" s="54"/>
      <c r="D835" s="55"/>
      <c r="E835" s="55"/>
    </row>
    <row r="836" spans="1:5" ht="18">
      <c r="A836" s="54"/>
      <c r="B836" s="54"/>
      <c r="C836" s="54"/>
      <c r="D836" s="55"/>
      <c r="E836" s="55"/>
    </row>
    <row r="837" spans="1:5" ht="18">
      <c r="A837" s="54"/>
      <c r="B837" s="54"/>
      <c r="C837" s="54"/>
      <c r="D837" s="55"/>
      <c r="E837" s="55"/>
    </row>
    <row r="838" spans="1:5" ht="18">
      <c r="A838" s="54"/>
      <c r="B838" s="54"/>
      <c r="C838" s="54"/>
      <c r="D838" s="55"/>
      <c r="E838" s="55"/>
    </row>
    <row r="839" spans="1:5" ht="18">
      <c r="A839" s="54"/>
      <c r="B839" s="54"/>
      <c r="C839" s="54"/>
      <c r="D839" s="55"/>
      <c r="E839" s="55"/>
    </row>
    <row r="840" spans="1:5" ht="18">
      <c r="A840" s="54"/>
      <c r="B840" s="54"/>
      <c r="C840" s="54"/>
      <c r="D840" s="55"/>
      <c r="E840" s="55"/>
    </row>
    <row r="841" spans="1:5" ht="18">
      <c r="A841" s="54"/>
      <c r="B841" s="54"/>
      <c r="C841" s="54"/>
      <c r="D841" s="55"/>
      <c r="E841" s="55"/>
    </row>
    <row r="842" spans="1:5" ht="18">
      <c r="A842" s="54"/>
      <c r="B842" s="54"/>
      <c r="C842" s="54"/>
      <c r="D842" s="55"/>
      <c r="E842" s="55"/>
    </row>
    <row r="843" spans="1:5" ht="18">
      <c r="A843" s="54"/>
      <c r="B843" s="54"/>
      <c r="C843" s="54"/>
      <c r="D843" s="55"/>
      <c r="E843" s="55"/>
    </row>
    <row r="844" spans="1:5" ht="18">
      <c r="A844" s="54"/>
      <c r="B844" s="54"/>
      <c r="C844" s="54"/>
      <c r="D844" s="55"/>
      <c r="E844" s="55"/>
    </row>
    <row r="845" spans="1:5" ht="18">
      <c r="A845" s="54"/>
      <c r="B845" s="54"/>
      <c r="C845" s="54"/>
      <c r="D845" s="55"/>
      <c r="E845" s="55"/>
    </row>
    <row r="846" spans="1:5" ht="18">
      <c r="A846" s="54"/>
      <c r="B846" s="54"/>
      <c r="C846" s="54"/>
      <c r="D846" s="55"/>
      <c r="E846" s="55"/>
    </row>
    <row r="847" spans="1:5" ht="18">
      <c r="A847" s="54"/>
      <c r="B847" s="54"/>
      <c r="C847" s="54"/>
      <c r="D847" s="55"/>
      <c r="E847" s="55"/>
    </row>
    <row r="848" spans="1:5" ht="18">
      <c r="A848" s="54"/>
      <c r="B848" s="54"/>
      <c r="C848" s="54"/>
      <c r="D848" s="55"/>
      <c r="E848" s="55"/>
    </row>
    <row r="849" spans="1:5" ht="18">
      <c r="A849" s="54"/>
      <c r="B849" s="54"/>
      <c r="C849" s="54"/>
      <c r="D849" s="55"/>
      <c r="E849" s="55"/>
    </row>
    <row r="850" spans="1:5" ht="18">
      <c r="A850" s="54"/>
      <c r="B850" s="54"/>
      <c r="C850" s="54"/>
      <c r="D850" s="55"/>
      <c r="E850" s="55"/>
    </row>
    <row r="851" spans="1:5" ht="18">
      <c r="A851" s="54"/>
      <c r="B851" s="54"/>
      <c r="C851" s="54"/>
      <c r="D851" s="55"/>
      <c r="E851" s="55"/>
    </row>
    <row r="852" spans="1:5" ht="18">
      <c r="A852" s="54"/>
      <c r="B852" s="54"/>
      <c r="C852" s="54"/>
      <c r="D852" s="55"/>
      <c r="E852" s="55"/>
    </row>
    <row r="853" spans="1:5" ht="18">
      <c r="A853" s="54"/>
      <c r="B853" s="54"/>
      <c r="C853" s="54"/>
      <c r="D853" s="55"/>
      <c r="E853" s="55"/>
    </row>
    <row r="854" spans="1:5" ht="18">
      <c r="A854" s="54"/>
      <c r="B854" s="54"/>
      <c r="C854" s="54"/>
      <c r="D854" s="55"/>
      <c r="E854" s="55"/>
    </row>
    <row r="855" spans="1:5" ht="18">
      <c r="A855" s="54"/>
      <c r="B855" s="54"/>
      <c r="C855" s="54"/>
      <c r="D855" s="55"/>
      <c r="E855" s="55"/>
    </row>
    <row r="856" spans="1:5" ht="18">
      <c r="A856" s="54"/>
      <c r="B856" s="54"/>
      <c r="C856" s="54"/>
      <c r="D856" s="55"/>
      <c r="E856" s="55"/>
    </row>
    <row r="857" spans="1:5" ht="18">
      <c r="A857" s="54"/>
      <c r="B857" s="54"/>
      <c r="C857" s="54"/>
      <c r="D857" s="55"/>
      <c r="E857" s="55"/>
    </row>
    <row r="858" spans="1:5" ht="18">
      <c r="A858" s="54"/>
      <c r="B858" s="54"/>
      <c r="C858" s="54"/>
      <c r="D858" s="55"/>
      <c r="E858" s="55"/>
    </row>
    <row r="859" spans="1:5" ht="18">
      <c r="A859" s="54"/>
      <c r="B859" s="54"/>
      <c r="C859" s="54"/>
      <c r="D859" s="55"/>
      <c r="E859" s="55"/>
    </row>
    <row r="860" spans="1:5" ht="18">
      <c r="A860" s="54"/>
      <c r="B860" s="54"/>
      <c r="C860" s="54"/>
      <c r="D860" s="55"/>
      <c r="E860" s="55"/>
    </row>
    <row r="861" spans="1:5" ht="18">
      <c r="A861" s="54"/>
      <c r="B861" s="54"/>
      <c r="C861" s="54"/>
      <c r="D861" s="55"/>
      <c r="E861" s="55"/>
    </row>
    <row r="862" spans="1:5" ht="18">
      <c r="A862" s="54"/>
      <c r="B862" s="54"/>
      <c r="C862" s="54"/>
      <c r="D862" s="55"/>
      <c r="E862" s="55"/>
    </row>
    <row r="863" spans="1:5" ht="18">
      <c r="A863" s="54"/>
      <c r="B863" s="54"/>
      <c r="C863" s="54"/>
      <c r="D863" s="55"/>
      <c r="E863" s="55"/>
    </row>
    <row r="864" spans="1:5" ht="18">
      <c r="A864" s="54"/>
      <c r="B864" s="54"/>
      <c r="C864" s="54"/>
      <c r="D864" s="55"/>
      <c r="E864" s="55"/>
    </row>
    <row r="865" spans="1:5" ht="18">
      <c r="A865" s="54"/>
      <c r="B865" s="54"/>
      <c r="C865" s="54"/>
      <c r="D865" s="55"/>
      <c r="E865" s="55"/>
    </row>
    <row r="866" spans="1:5" ht="18">
      <c r="A866" s="54"/>
      <c r="B866" s="54"/>
      <c r="C866" s="54"/>
      <c r="D866" s="55"/>
      <c r="E866" s="55"/>
    </row>
    <row r="867" spans="1:5" ht="18">
      <c r="A867" s="54"/>
      <c r="B867" s="54"/>
      <c r="C867" s="54"/>
      <c r="D867" s="55"/>
      <c r="E867" s="55"/>
    </row>
    <row r="868" spans="1:5" ht="18">
      <c r="A868" s="54"/>
      <c r="B868" s="54"/>
      <c r="C868" s="54"/>
      <c r="D868" s="55"/>
      <c r="E868" s="55"/>
    </row>
    <row r="869" spans="1:5" ht="18">
      <c r="A869" s="54"/>
      <c r="B869" s="54"/>
      <c r="C869" s="54"/>
      <c r="D869" s="55"/>
      <c r="E869" s="55"/>
    </row>
    <row r="870" spans="1:5" ht="18">
      <c r="A870" s="54"/>
      <c r="B870" s="54"/>
      <c r="C870" s="54"/>
      <c r="D870" s="55"/>
      <c r="E870" s="55"/>
    </row>
    <row r="871" spans="1:5" ht="18">
      <c r="A871" s="54"/>
      <c r="B871" s="54"/>
      <c r="C871" s="54"/>
      <c r="D871" s="55"/>
      <c r="E871" s="55"/>
    </row>
    <row r="872" spans="1:5" ht="18">
      <c r="A872" s="54"/>
      <c r="B872" s="54"/>
      <c r="C872" s="54"/>
      <c r="D872" s="55"/>
      <c r="E872" s="55"/>
    </row>
    <row r="873" spans="1:5" ht="18">
      <c r="A873" s="54"/>
      <c r="B873" s="54"/>
      <c r="C873" s="54"/>
      <c r="D873" s="55"/>
      <c r="E873" s="55"/>
    </row>
    <row r="874" spans="1:5" ht="18">
      <c r="A874" s="54"/>
      <c r="B874" s="54"/>
      <c r="C874" s="54"/>
      <c r="D874" s="55"/>
      <c r="E874" s="55"/>
    </row>
    <row r="875" spans="1:5" ht="18">
      <c r="A875" s="54"/>
      <c r="B875" s="54"/>
      <c r="C875" s="54"/>
      <c r="D875" s="55"/>
      <c r="E875" s="55"/>
    </row>
    <row r="876" spans="1:5" ht="18">
      <c r="A876" s="54"/>
      <c r="B876" s="54"/>
      <c r="C876" s="54"/>
      <c r="D876" s="55"/>
      <c r="E876" s="55"/>
    </row>
    <row r="877" spans="1:5" ht="18">
      <c r="A877" s="54"/>
      <c r="B877" s="54"/>
      <c r="C877" s="54"/>
      <c r="D877" s="55"/>
      <c r="E877" s="55"/>
    </row>
    <row r="878" spans="1:5" ht="18">
      <c r="A878" s="54"/>
      <c r="B878" s="54"/>
      <c r="C878" s="54"/>
      <c r="D878" s="55"/>
      <c r="E878" s="55"/>
    </row>
    <row r="879" spans="1:5" ht="18">
      <c r="A879" s="54"/>
      <c r="B879" s="54"/>
      <c r="C879" s="54"/>
      <c r="D879" s="55"/>
      <c r="E879" s="55"/>
    </row>
    <row r="880" spans="1:5" ht="18">
      <c r="A880" s="54"/>
      <c r="B880" s="54"/>
      <c r="C880" s="54"/>
      <c r="D880" s="55"/>
      <c r="E880" s="55"/>
    </row>
    <row r="881" spans="1:5" ht="18">
      <c r="A881" s="54"/>
      <c r="B881" s="54"/>
      <c r="C881" s="54"/>
      <c r="D881" s="55"/>
      <c r="E881" s="55"/>
    </row>
    <row r="882" spans="1:5" ht="18">
      <c r="A882" s="54"/>
      <c r="B882" s="54"/>
      <c r="C882" s="54"/>
      <c r="D882" s="55"/>
      <c r="E882" s="55"/>
    </row>
    <row r="883" spans="1:5" ht="18">
      <c r="A883" s="54"/>
      <c r="B883" s="54"/>
      <c r="C883" s="54"/>
      <c r="D883" s="55"/>
      <c r="E883" s="55"/>
    </row>
    <row r="884" spans="1:5" ht="18">
      <c r="A884" s="54"/>
      <c r="B884" s="54"/>
      <c r="C884" s="54"/>
      <c r="D884" s="55"/>
      <c r="E884" s="55"/>
    </row>
    <row r="885" spans="1:5" ht="18">
      <c r="A885" s="54"/>
      <c r="B885" s="54"/>
      <c r="C885" s="54"/>
      <c r="D885" s="55"/>
      <c r="E885" s="55"/>
    </row>
    <row r="886" spans="1:5" ht="18">
      <c r="A886" s="54"/>
      <c r="B886" s="54"/>
      <c r="C886" s="54"/>
      <c r="D886" s="55"/>
      <c r="E886" s="55"/>
    </row>
    <row r="887" spans="1:5" ht="18">
      <c r="A887" s="54"/>
      <c r="B887" s="54"/>
      <c r="C887" s="54"/>
      <c r="D887" s="55"/>
      <c r="E887" s="55"/>
    </row>
    <row r="888" spans="1:5" ht="18">
      <c r="A888" s="54"/>
      <c r="B888" s="54"/>
      <c r="C888" s="54"/>
      <c r="D888" s="55"/>
      <c r="E888" s="55"/>
    </row>
    <row r="889" spans="1:5" ht="18">
      <c r="A889" s="54"/>
      <c r="B889" s="54"/>
      <c r="C889" s="54"/>
      <c r="D889" s="55"/>
      <c r="E889" s="55"/>
    </row>
    <row r="890" spans="1:5" ht="18">
      <c r="A890" s="54"/>
      <c r="B890" s="54"/>
      <c r="C890" s="54"/>
      <c r="D890" s="55"/>
      <c r="E890" s="55"/>
    </row>
    <row r="891" spans="1:5" ht="18">
      <c r="A891" s="54"/>
      <c r="B891" s="54"/>
      <c r="C891" s="54"/>
      <c r="D891" s="55"/>
      <c r="E891" s="55"/>
    </row>
    <row r="892" spans="1:5" ht="18">
      <c r="A892" s="54"/>
      <c r="B892" s="54"/>
      <c r="C892" s="54"/>
      <c r="D892" s="55"/>
      <c r="E892" s="55"/>
    </row>
    <row r="893" spans="1:5" ht="18">
      <c r="A893" s="54"/>
      <c r="B893" s="54"/>
      <c r="C893" s="54"/>
      <c r="D893" s="55"/>
      <c r="E893" s="55"/>
    </row>
    <row r="894" spans="1:5" ht="18">
      <c r="A894" s="54"/>
      <c r="B894" s="54"/>
      <c r="C894" s="54"/>
      <c r="D894" s="55"/>
      <c r="E894" s="55"/>
    </row>
    <row r="895" spans="1:5" ht="18">
      <c r="A895" s="54"/>
      <c r="B895" s="54"/>
      <c r="C895" s="54"/>
      <c r="D895" s="55"/>
      <c r="E895" s="55"/>
    </row>
    <row r="896" spans="1:5" ht="18">
      <c r="A896" s="54"/>
      <c r="B896" s="54"/>
      <c r="C896" s="54"/>
      <c r="D896" s="55"/>
      <c r="E896" s="55"/>
    </row>
    <row r="897" spans="1:5" ht="18">
      <c r="A897" s="54"/>
      <c r="B897" s="54"/>
      <c r="C897" s="54"/>
      <c r="D897" s="55"/>
      <c r="E897" s="55"/>
    </row>
    <row r="898" spans="1:5" ht="18">
      <c r="A898" s="54"/>
      <c r="B898" s="54"/>
      <c r="C898" s="54"/>
      <c r="D898" s="55"/>
      <c r="E898" s="55"/>
    </row>
    <row r="899" spans="1:5" ht="18">
      <c r="A899" s="54"/>
      <c r="B899" s="54"/>
      <c r="C899" s="54"/>
      <c r="D899" s="55"/>
      <c r="E899" s="55"/>
    </row>
    <row r="900" spans="1:5" ht="18">
      <c r="A900" s="54"/>
      <c r="B900" s="54"/>
      <c r="C900" s="54"/>
      <c r="D900" s="55"/>
      <c r="E900" s="55"/>
    </row>
    <row r="901" spans="1:5" ht="18">
      <c r="A901" s="54"/>
      <c r="B901" s="54"/>
      <c r="C901" s="54"/>
      <c r="D901" s="55"/>
      <c r="E901" s="55"/>
    </row>
    <row r="902" spans="1:5" ht="18">
      <c r="A902" s="54"/>
      <c r="B902" s="54"/>
      <c r="C902" s="54"/>
      <c r="D902" s="55"/>
      <c r="E902" s="55"/>
    </row>
    <row r="903" spans="1:5" ht="18">
      <c r="A903" s="54"/>
      <c r="B903" s="54"/>
      <c r="C903" s="54"/>
      <c r="D903" s="55"/>
      <c r="E903" s="55"/>
    </row>
    <row r="904" spans="1:5" ht="18">
      <c r="A904" s="54"/>
      <c r="B904" s="54"/>
      <c r="C904" s="54"/>
      <c r="D904" s="55"/>
      <c r="E904" s="55"/>
    </row>
    <row r="905" spans="1:5" ht="18">
      <c r="A905" s="54"/>
      <c r="B905" s="54"/>
      <c r="C905" s="54"/>
      <c r="D905" s="55"/>
      <c r="E905" s="55"/>
    </row>
    <row r="906" spans="1:5" ht="18">
      <c r="A906" s="54"/>
      <c r="B906" s="54"/>
      <c r="C906" s="54"/>
      <c r="D906" s="55"/>
      <c r="E906" s="55"/>
    </row>
    <row r="907" spans="1:5" ht="18">
      <c r="A907" s="54"/>
      <c r="B907" s="54"/>
      <c r="C907" s="54"/>
      <c r="D907" s="55"/>
      <c r="E907" s="55"/>
    </row>
    <row r="908" spans="1:5" ht="18">
      <c r="A908" s="54"/>
      <c r="B908" s="54"/>
      <c r="C908" s="54"/>
      <c r="D908" s="55"/>
      <c r="E908" s="55"/>
    </row>
    <row r="909" spans="1:5" ht="18">
      <c r="A909" s="54"/>
      <c r="B909" s="54"/>
      <c r="C909" s="54"/>
      <c r="D909" s="55"/>
      <c r="E909" s="55"/>
    </row>
    <row r="910" spans="1:5" ht="18">
      <c r="A910" s="54"/>
      <c r="B910" s="54"/>
      <c r="C910" s="54"/>
      <c r="D910" s="55"/>
      <c r="E910" s="55"/>
    </row>
    <row r="911" spans="1:5" ht="18">
      <c r="A911" s="54"/>
      <c r="B911" s="54"/>
      <c r="C911" s="54"/>
      <c r="D911" s="55"/>
      <c r="E911" s="55"/>
    </row>
    <row r="912" spans="1:5" ht="18">
      <c r="A912" s="54"/>
      <c r="B912" s="54"/>
      <c r="C912" s="54"/>
      <c r="D912" s="55"/>
      <c r="E912" s="55"/>
    </row>
    <row r="913" spans="1:5" ht="18">
      <c r="A913" s="54"/>
      <c r="B913" s="54"/>
      <c r="C913" s="54"/>
      <c r="D913" s="55"/>
      <c r="E913" s="55"/>
    </row>
    <row r="914" spans="1:5" ht="18">
      <c r="A914" s="54"/>
      <c r="B914" s="54"/>
      <c r="C914" s="54"/>
      <c r="D914" s="55"/>
      <c r="E914" s="55"/>
    </row>
    <row r="915" spans="1:5" ht="18">
      <c r="A915" s="54"/>
      <c r="B915" s="54"/>
      <c r="C915" s="54"/>
      <c r="D915" s="55"/>
      <c r="E915" s="55"/>
    </row>
    <row r="916" spans="1:5" ht="18">
      <c r="A916" s="54"/>
      <c r="B916" s="54"/>
      <c r="C916" s="54"/>
      <c r="D916" s="55"/>
      <c r="E916" s="55"/>
    </row>
    <row r="917" spans="1:5" ht="18">
      <c r="A917" s="54"/>
      <c r="B917" s="54"/>
      <c r="C917" s="54"/>
      <c r="D917" s="55"/>
      <c r="E917" s="55"/>
    </row>
    <row r="918" spans="1:5" ht="18">
      <c r="A918" s="54"/>
      <c r="B918" s="54"/>
      <c r="C918" s="54"/>
      <c r="D918" s="55"/>
      <c r="E918" s="55"/>
    </row>
    <row r="919" spans="1:5" ht="18">
      <c r="A919" s="54"/>
      <c r="B919" s="54"/>
      <c r="C919" s="54"/>
      <c r="D919" s="55"/>
      <c r="E919" s="55"/>
    </row>
    <row r="920" spans="1:5" ht="18">
      <c r="A920" s="54"/>
      <c r="B920" s="54"/>
      <c r="C920" s="54"/>
      <c r="D920" s="55"/>
      <c r="E920" s="55"/>
    </row>
    <row r="921" spans="1:5" ht="18">
      <c r="A921" s="54"/>
      <c r="B921" s="54"/>
      <c r="C921" s="54"/>
      <c r="D921" s="55"/>
      <c r="E921" s="55"/>
    </row>
    <row r="922" spans="1:5" ht="18">
      <c r="A922" s="54"/>
      <c r="B922" s="54"/>
      <c r="C922" s="54"/>
      <c r="D922" s="55"/>
      <c r="E922" s="55"/>
    </row>
    <row r="923" spans="1:5" ht="18">
      <c r="A923" s="54"/>
      <c r="B923" s="54"/>
      <c r="C923" s="54"/>
      <c r="D923" s="55"/>
      <c r="E923" s="55"/>
    </row>
    <row r="924" spans="1:5" ht="18">
      <c r="A924" s="54"/>
      <c r="B924" s="54"/>
      <c r="C924" s="54"/>
      <c r="D924" s="55"/>
      <c r="E924" s="55"/>
    </row>
    <row r="925" spans="1:5" ht="18">
      <c r="A925" s="54"/>
      <c r="B925" s="54"/>
      <c r="C925" s="54"/>
      <c r="D925" s="55"/>
      <c r="E925" s="55"/>
    </row>
    <row r="926" spans="1:5" ht="18">
      <c r="A926" s="54"/>
      <c r="B926" s="54"/>
      <c r="C926" s="54"/>
      <c r="D926" s="55"/>
      <c r="E926" s="55"/>
    </row>
    <row r="927" spans="1:5" ht="18">
      <c r="A927" s="54"/>
      <c r="B927" s="54"/>
      <c r="C927" s="54"/>
      <c r="D927" s="55"/>
      <c r="E927" s="55"/>
    </row>
    <row r="928" spans="1:5" ht="18">
      <c r="A928" s="54"/>
      <c r="B928" s="54"/>
      <c r="C928" s="54"/>
      <c r="D928" s="55"/>
      <c r="E928" s="55"/>
    </row>
    <row r="929" spans="1:5" ht="18">
      <c r="A929" s="54"/>
      <c r="B929" s="54"/>
      <c r="C929" s="54"/>
      <c r="D929" s="55"/>
      <c r="E929" s="55"/>
    </row>
    <row r="930" spans="1:5" ht="18">
      <c r="A930" s="54"/>
      <c r="B930" s="54"/>
      <c r="C930" s="54"/>
      <c r="D930" s="55"/>
      <c r="E930" s="55"/>
    </row>
    <row r="931" spans="1:5" ht="18">
      <c r="A931" s="54"/>
      <c r="B931" s="54"/>
      <c r="C931" s="54"/>
      <c r="D931" s="55"/>
      <c r="E931" s="55"/>
    </row>
    <row r="932" spans="1:5" ht="18">
      <c r="A932" s="54"/>
      <c r="B932" s="54"/>
      <c r="C932" s="54"/>
      <c r="D932" s="55"/>
      <c r="E932" s="55"/>
    </row>
    <row r="933" spans="1:5" ht="18">
      <c r="A933" s="54"/>
      <c r="B933" s="54"/>
      <c r="C933" s="54"/>
      <c r="D933" s="55"/>
      <c r="E933" s="55"/>
    </row>
    <row r="934" spans="1:5" ht="18">
      <c r="A934" s="54"/>
      <c r="B934" s="54"/>
      <c r="C934" s="54"/>
      <c r="D934" s="55"/>
      <c r="E934" s="55"/>
    </row>
    <row r="935" spans="1:5" ht="18">
      <c r="A935" s="54"/>
      <c r="B935" s="54"/>
      <c r="C935" s="54"/>
      <c r="D935" s="55"/>
      <c r="E935" s="55"/>
    </row>
    <row r="936" spans="1:5" ht="18">
      <c r="A936" s="54"/>
      <c r="B936" s="54"/>
      <c r="C936" s="54"/>
      <c r="D936" s="55"/>
      <c r="E936" s="55"/>
    </row>
    <row r="937" spans="1:5" ht="18">
      <c r="A937" s="54"/>
      <c r="B937" s="54"/>
      <c r="C937" s="54"/>
      <c r="D937" s="55"/>
      <c r="E937" s="55"/>
    </row>
    <row r="938" spans="1:5" ht="18">
      <c r="A938" s="54"/>
      <c r="B938" s="54"/>
      <c r="C938" s="54"/>
      <c r="D938" s="55"/>
      <c r="E938" s="55"/>
    </row>
    <row r="939" spans="1:5" ht="18">
      <c r="A939" s="54"/>
      <c r="B939" s="54"/>
      <c r="C939" s="54"/>
      <c r="D939" s="55"/>
      <c r="E939" s="55"/>
    </row>
    <row r="940" spans="1:5" ht="18">
      <c r="A940" s="54"/>
      <c r="B940" s="54"/>
      <c r="C940" s="54"/>
      <c r="D940" s="55"/>
      <c r="E940" s="55"/>
    </row>
    <row r="941" spans="1:5" ht="18">
      <c r="A941" s="54"/>
      <c r="B941" s="54"/>
      <c r="C941" s="54"/>
      <c r="D941" s="55"/>
      <c r="E941" s="55"/>
    </row>
    <row r="942" spans="1:5" ht="18">
      <c r="A942" s="54"/>
      <c r="B942" s="54"/>
      <c r="C942" s="54"/>
      <c r="D942" s="55"/>
      <c r="E942" s="55"/>
    </row>
    <row r="943" spans="1:5" ht="18">
      <c r="A943" s="54"/>
      <c r="B943" s="54"/>
      <c r="C943" s="54"/>
      <c r="D943" s="55"/>
      <c r="E943" s="55"/>
    </row>
    <row r="944" spans="1:5" ht="18">
      <c r="A944" s="54"/>
      <c r="B944" s="54"/>
      <c r="C944" s="54"/>
      <c r="D944" s="55"/>
      <c r="E944" s="55"/>
    </row>
    <row r="945" spans="1:5" ht="18">
      <c r="A945" s="54"/>
      <c r="B945" s="54"/>
      <c r="C945" s="54"/>
      <c r="D945" s="55"/>
      <c r="E945" s="55"/>
    </row>
    <row r="946" spans="1:5" ht="18">
      <c r="A946" s="54"/>
      <c r="B946" s="54"/>
      <c r="C946" s="54"/>
      <c r="D946" s="55"/>
      <c r="E946" s="55"/>
    </row>
    <row r="947" spans="1:5" ht="18">
      <c r="A947" s="54"/>
      <c r="B947" s="54"/>
      <c r="C947" s="54"/>
      <c r="D947" s="55"/>
      <c r="E947" s="55"/>
    </row>
    <row r="948" spans="1:5" ht="18">
      <c r="A948" s="54"/>
      <c r="B948" s="54"/>
      <c r="C948" s="54"/>
      <c r="D948" s="55"/>
      <c r="E948" s="55"/>
    </row>
    <row r="949" spans="1:5" ht="18">
      <c r="A949" s="54"/>
      <c r="B949" s="54"/>
      <c r="C949" s="54"/>
      <c r="D949" s="55"/>
      <c r="E949" s="55"/>
    </row>
    <row r="950" spans="1:5" ht="18">
      <c r="A950" s="54"/>
      <c r="B950" s="54"/>
      <c r="C950" s="54"/>
      <c r="D950" s="55"/>
      <c r="E950" s="55"/>
    </row>
    <row r="951" spans="1:5" ht="18">
      <c r="A951" s="54"/>
      <c r="B951" s="54"/>
      <c r="C951" s="54"/>
      <c r="D951" s="55"/>
      <c r="E951" s="55"/>
    </row>
    <row r="952" spans="1:5" ht="18">
      <c r="A952" s="54"/>
      <c r="B952" s="54"/>
      <c r="C952" s="54"/>
      <c r="D952" s="55"/>
      <c r="E952" s="55"/>
    </row>
    <row r="953" spans="1:5" ht="18">
      <c r="A953" s="54"/>
      <c r="B953" s="54"/>
      <c r="C953" s="54"/>
      <c r="D953" s="55"/>
      <c r="E953" s="55"/>
    </row>
    <row r="954" spans="1:5" ht="18">
      <c r="A954" s="54"/>
      <c r="B954" s="54"/>
      <c r="C954" s="54"/>
      <c r="D954" s="55"/>
      <c r="E954" s="55"/>
    </row>
    <row r="955" spans="1:5" ht="18">
      <c r="A955" s="54"/>
      <c r="B955" s="54"/>
      <c r="C955" s="54"/>
      <c r="D955" s="55"/>
      <c r="E955" s="55"/>
    </row>
    <row r="956" spans="1:5" ht="18">
      <c r="A956" s="54"/>
      <c r="B956" s="54"/>
      <c r="C956" s="54"/>
      <c r="D956" s="55"/>
      <c r="E956" s="55"/>
    </row>
    <row r="957" spans="1:5" ht="18">
      <c r="A957" s="54"/>
      <c r="B957" s="54"/>
      <c r="C957" s="54"/>
      <c r="D957" s="55"/>
      <c r="E957" s="55"/>
    </row>
    <row r="958" spans="1:5" ht="18">
      <c r="A958" s="54"/>
      <c r="B958" s="54"/>
      <c r="C958" s="54"/>
      <c r="D958" s="55"/>
      <c r="E958" s="55"/>
    </row>
    <row r="959" spans="1:5" ht="18">
      <c r="A959" s="54"/>
      <c r="B959" s="54"/>
      <c r="C959" s="54"/>
      <c r="D959" s="55"/>
      <c r="E959" s="55"/>
    </row>
    <row r="960" spans="1:5" ht="18">
      <c r="A960" s="54"/>
      <c r="B960" s="54"/>
      <c r="C960" s="54"/>
      <c r="D960" s="55"/>
      <c r="E960" s="55"/>
    </row>
    <row r="961" spans="1:5" ht="18">
      <c r="A961" s="54"/>
      <c r="B961" s="54"/>
      <c r="C961" s="54"/>
      <c r="D961" s="55"/>
      <c r="E961" s="55"/>
    </row>
    <row r="962" spans="1:5" ht="18">
      <c r="A962" s="54"/>
      <c r="B962" s="54"/>
      <c r="C962" s="54"/>
      <c r="D962" s="55"/>
      <c r="E962" s="55"/>
    </row>
    <row r="963" spans="1:5" ht="18">
      <c r="A963" s="54"/>
      <c r="B963" s="54"/>
      <c r="C963" s="54"/>
      <c r="D963" s="55"/>
      <c r="E963" s="55"/>
    </row>
    <row r="964" spans="1:5" ht="18">
      <c r="A964" s="54"/>
      <c r="B964" s="54"/>
      <c r="C964" s="54"/>
      <c r="D964" s="55"/>
      <c r="E964" s="55"/>
    </row>
    <row r="965" spans="1:5" ht="18">
      <c r="A965" s="54"/>
      <c r="B965" s="54"/>
      <c r="C965" s="54"/>
      <c r="D965" s="55"/>
      <c r="E965" s="55"/>
    </row>
    <row r="966" spans="1:5" ht="18">
      <c r="A966" s="54"/>
      <c r="B966" s="54"/>
      <c r="C966" s="54"/>
      <c r="D966" s="55"/>
      <c r="E966" s="55"/>
    </row>
    <row r="967" spans="1:5" ht="18">
      <c r="A967" s="54"/>
      <c r="B967" s="54"/>
      <c r="C967" s="54"/>
      <c r="D967" s="55"/>
      <c r="E967" s="55"/>
    </row>
    <row r="968" spans="1:5" ht="18">
      <c r="A968" s="54"/>
      <c r="B968" s="54"/>
      <c r="C968" s="54"/>
      <c r="D968" s="55"/>
      <c r="E968" s="55"/>
    </row>
    <row r="969" spans="1:5" ht="18">
      <c r="A969" s="54"/>
      <c r="B969" s="54"/>
      <c r="C969" s="54"/>
      <c r="D969" s="55"/>
      <c r="E969" s="55"/>
    </row>
    <row r="970" spans="1:5" ht="18">
      <c r="A970" s="54"/>
      <c r="B970" s="54"/>
      <c r="C970" s="54"/>
      <c r="D970" s="55"/>
      <c r="E970" s="55"/>
    </row>
    <row r="971" spans="1:5" ht="18">
      <c r="A971" s="54"/>
      <c r="B971" s="54"/>
      <c r="C971" s="54"/>
      <c r="D971" s="55"/>
      <c r="E971" s="55"/>
    </row>
    <row r="972" spans="1:5" ht="18">
      <c r="A972" s="54"/>
      <c r="B972" s="54"/>
      <c r="C972" s="54"/>
      <c r="D972" s="55"/>
      <c r="E972" s="55"/>
    </row>
    <row r="973" spans="1:5" ht="18">
      <c r="A973" s="54"/>
      <c r="B973" s="54"/>
      <c r="C973" s="54"/>
      <c r="D973" s="55"/>
      <c r="E973" s="55"/>
    </row>
    <row r="974" spans="1:5" ht="18">
      <c r="A974" s="54"/>
      <c r="B974" s="54"/>
      <c r="C974" s="54"/>
      <c r="D974" s="55"/>
      <c r="E974" s="55"/>
    </row>
    <row r="975" spans="1:5" ht="18">
      <c r="A975" s="54"/>
      <c r="B975" s="54"/>
      <c r="C975" s="54"/>
      <c r="D975" s="55"/>
      <c r="E975" s="55"/>
    </row>
    <row r="976" spans="1:5" ht="18">
      <c r="A976" s="54"/>
      <c r="B976" s="54"/>
      <c r="C976" s="54"/>
      <c r="D976" s="55"/>
      <c r="E976" s="55"/>
    </row>
    <row r="977" spans="1:5" ht="18">
      <c r="A977" s="54"/>
      <c r="B977" s="54"/>
      <c r="C977" s="54"/>
      <c r="D977" s="55"/>
      <c r="E977" s="55"/>
    </row>
    <row r="978" spans="1:5" ht="18">
      <c r="A978" s="54"/>
      <c r="B978" s="54"/>
      <c r="C978" s="54"/>
      <c r="D978" s="55"/>
      <c r="E978" s="55"/>
    </row>
    <row r="979" spans="1:5" ht="18">
      <c r="A979" s="54"/>
      <c r="B979" s="54"/>
      <c r="C979" s="54"/>
      <c r="D979" s="55"/>
      <c r="E979" s="55"/>
    </row>
    <row r="980" spans="1:5" ht="18">
      <c r="A980" s="54"/>
      <c r="B980" s="54"/>
      <c r="C980" s="54"/>
      <c r="D980" s="55"/>
      <c r="E980" s="55"/>
    </row>
    <row r="981" spans="1:5" ht="18">
      <c r="A981" s="54"/>
      <c r="B981" s="54"/>
      <c r="C981" s="54"/>
      <c r="D981" s="55"/>
      <c r="E981" s="55"/>
    </row>
    <row r="982" spans="1:5" ht="18">
      <c r="A982" s="54"/>
      <c r="B982" s="54"/>
      <c r="C982" s="54"/>
      <c r="D982" s="55"/>
      <c r="E982" s="55"/>
    </row>
    <row r="983" spans="1:5" ht="18">
      <c r="A983" s="54"/>
      <c r="B983" s="54"/>
      <c r="C983" s="54"/>
      <c r="D983" s="55"/>
      <c r="E983" s="55"/>
    </row>
    <row r="984" spans="1:5" ht="18">
      <c r="A984" s="54"/>
      <c r="B984" s="54"/>
      <c r="C984" s="54"/>
      <c r="D984" s="55"/>
      <c r="E984" s="55"/>
    </row>
    <row r="985" spans="1:5" ht="18">
      <c r="A985" s="54"/>
      <c r="B985" s="54"/>
      <c r="C985" s="54"/>
      <c r="D985" s="55"/>
      <c r="E985" s="55"/>
    </row>
    <row r="986" spans="1:5" ht="18">
      <c r="A986" s="54"/>
      <c r="B986" s="54"/>
      <c r="C986" s="54"/>
      <c r="D986" s="55"/>
      <c r="E986" s="55"/>
    </row>
    <row r="987" spans="1:5" ht="18">
      <c r="A987" s="54"/>
      <c r="B987" s="54"/>
      <c r="C987" s="54"/>
      <c r="D987" s="55"/>
      <c r="E987" s="55"/>
    </row>
    <row r="988" spans="1:5" ht="18">
      <c r="A988" s="54"/>
      <c r="B988" s="54"/>
      <c r="C988" s="54"/>
      <c r="D988" s="55"/>
      <c r="E988" s="55"/>
    </row>
    <row r="989" spans="1:5" ht="18">
      <c r="A989" s="54"/>
      <c r="B989" s="54"/>
      <c r="C989" s="54"/>
      <c r="D989" s="55"/>
      <c r="E989" s="55"/>
    </row>
    <row r="990" spans="1:5" ht="18">
      <c r="A990" s="54"/>
      <c r="B990" s="54"/>
      <c r="C990" s="54"/>
      <c r="D990" s="55"/>
      <c r="E990" s="55"/>
    </row>
    <row r="991" spans="1:5" ht="18">
      <c r="A991" s="54"/>
      <c r="B991" s="54"/>
      <c r="C991" s="54"/>
      <c r="D991" s="55"/>
      <c r="E991" s="55"/>
    </row>
    <row r="992" spans="1:5" ht="18">
      <c r="A992" s="54"/>
      <c r="B992" s="54"/>
      <c r="C992" s="54"/>
      <c r="D992" s="55"/>
      <c r="E992" s="55"/>
    </row>
    <row r="993" spans="1:5" ht="18">
      <c r="A993" s="54"/>
      <c r="B993" s="54"/>
      <c r="C993" s="54"/>
      <c r="D993" s="55"/>
      <c r="E993" s="55"/>
    </row>
    <row r="994" spans="1:5" ht="18">
      <c r="A994" s="54"/>
      <c r="B994" s="54"/>
      <c r="C994" s="54"/>
      <c r="D994" s="55"/>
      <c r="E994" s="55"/>
    </row>
    <row r="995" spans="1:5" ht="18">
      <c r="A995" s="54"/>
      <c r="B995" s="54"/>
      <c r="C995" s="54"/>
      <c r="D995" s="55"/>
      <c r="E995" s="55"/>
    </row>
    <row r="996" spans="1:5" ht="18">
      <c r="A996" s="54"/>
      <c r="B996" s="54"/>
      <c r="C996" s="54"/>
      <c r="D996" s="55"/>
      <c r="E996" s="55"/>
    </row>
    <row r="997" spans="1:5" ht="18">
      <c r="A997" s="54"/>
      <c r="B997" s="54"/>
      <c r="C997" s="54"/>
      <c r="D997" s="55"/>
      <c r="E997" s="55"/>
    </row>
    <row r="998" spans="1:5" ht="18">
      <c r="A998" s="54"/>
      <c r="B998" s="54"/>
      <c r="C998" s="54"/>
      <c r="D998" s="55"/>
      <c r="E998" s="55"/>
    </row>
    <row r="999" spans="1:5" ht="18">
      <c r="A999" s="54"/>
      <c r="B999" s="54"/>
      <c r="C999" s="54"/>
      <c r="D999" s="55"/>
      <c r="E999" s="55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99"/>
  <sheetViews>
    <sheetView workbookViewId="0"/>
  </sheetViews>
  <sheetFormatPr defaultColWidth="14.42578125" defaultRowHeight="15" customHeight="1"/>
  <cols>
    <col min="1" max="4" width="27.85546875" customWidth="1"/>
  </cols>
  <sheetData>
    <row r="1" spans="1:4" ht="48.75" customHeight="1">
      <c r="A1" s="114" t="s">
        <v>145</v>
      </c>
      <c r="B1" s="63"/>
      <c r="C1" s="63"/>
      <c r="D1" s="63"/>
    </row>
    <row r="2" spans="1:4" ht="36">
      <c r="A2" s="41" t="s">
        <v>62</v>
      </c>
      <c r="B2" s="41" t="s">
        <v>63</v>
      </c>
      <c r="C2" s="42" t="s">
        <v>64</v>
      </c>
      <c r="D2" s="42" t="s">
        <v>65</v>
      </c>
    </row>
    <row r="3" spans="1:4" ht="18">
      <c r="A3" s="41" t="s">
        <v>66</v>
      </c>
      <c r="B3" s="41" t="s">
        <v>66</v>
      </c>
      <c r="C3" s="42" t="s">
        <v>67</v>
      </c>
      <c r="D3" s="42" t="s">
        <v>67</v>
      </c>
    </row>
    <row r="4" spans="1:4" ht="18">
      <c r="A4" s="43">
        <v>150</v>
      </c>
      <c r="B4" s="43" t="s">
        <v>146</v>
      </c>
      <c r="C4" s="44">
        <v>3.09</v>
      </c>
      <c r="D4" s="44">
        <v>23.19</v>
      </c>
    </row>
    <row r="5" spans="1:4" ht="18">
      <c r="A5" s="43">
        <v>200</v>
      </c>
      <c r="B5" s="43" t="s">
        <v>147</v>
      </c>
      <c r="C5" s="44">
        <v>5.85</v>
      </c>
      <c r="D5" s="44">
        <v>39.94</v>
      </c>
    </row>
    <row r="6" spans="1:4" ht="18">
      <c r="A6" s="43">
        <v>250</v>
      </c>
      <c r="B6" s="43" t="s">
        <v>148</v>
      </c>
      <c r="C6" s="44">
        <v>8.6199999999999992</v>
      </c>
      <c r="D6" s="44">
        <v>60.95</v>
      </c>
    </row>
    <row r="7" spans="1:4" ht="18">
      <c r="A7" s="43">
        <v>300</v>
      </c>
      <c r="B7" s="43" t="s">
        <v>149</v>
      </c>
      <c r="C7" s="44">
        <v>11.76</v>
      </c>
      <c r="D7" s="44">
        <v>86.33</v>
      </c>
    </row>
    <row r="8" spans="1:4" ht="18">
      <c r="A8" s="43">
        <v>350</v>
      </c>
      <c r="B8" s="43" t="s">
        <v>150</v>
      </c>
      <c r="C8" s="44">
        <v>15.56</v>
      </c>
      <c r="D8" s="44">
        <v>116.17</v>
      </c>
    </row>
    <row r="9" spans="1:4" ht="18">
      <c r="A9" s="43">
        <v>400</v>
      </c>
      <c r="B9" s="43" t="s">
        <v>151</v>
      </c>
      <c r="C9" s="44">
        <v>19.829999999999998</v>
      </c>
      <c r="D9" s="44">
        <v>149.74</v>
      </c>
    </row>
    <row r="10" spans="1:4" ht="18">
      <c r="A10" s="43">
        <v>450</v>
      </c>
      <c r="B10" s="43" t="s">
        <v>152</v>
      </c>
      <c r="C10" s="44">
        <v>23.98</v>
      </c>
      <c r="D10" s="44">
        <v>187.35</v>
      </c>
    </row>
    <row r="11" spans="1:4" ht="18">
      <c r="A11" s="43">
        <v>500</v>
      </c>
      <c r="B11" s="43" t="s">
        <v>153</v>
      </c>
      <c r="C11" s="44">
        <v>29.52</v>
      </c>
      <c r="D11" s="44">
        <v>230.35</v>
      </c>
    </row>
    <row r="12" spans="1:4" ht="18">
      <c r="A12" s="43">
        <v>600</v>
      </c>
      <c r="B12" s="43" t="s">
        <v>154</v>
      </c>
      <c r="C12" s="44">
        <v>39.14</v>
      </c>
      <c r="D12" s="44">
        <v>310.92</v>
      </c>
    </row>
    <row r="13" spans="1:4" ht="18">
      <c r="A13" s="43">
        <v>700</v>
      </c>
      <c r="B13" s="43" t="s">
        <v>155</v>
      </c>
      <c r="C13" s="44">
        <v>51.61</v>
      </c>
      <c r="D13" s="44">
        <v>421.89</v>
      </c>
    </row>
    <row r="14" spans="1:4" ht="18">
      <c r="A14" s="43">
        <v>800</v>
      </c>
      <c r="B14" s="43" t="s">
        <v>156</v>
      </c>
      <c r="C14" s="44">
        <v>64.3</v>
      </c>
      <c r="D14" s="44">
        <v>549.27</v>
      </c>
    </row>
    <row r="15" spans="1:4" ht="18">
      <c r="A15" s="43">
        <v>900</v>
      </c>
      <c r="B15" s="43" t="s">
        <v>157</v>
      </c>
      <c r="C15" s="44">
        <v>81.819999999999993</v>
      </c>
      <c r="D15" s="44">
        <v>697.49</v>
      </c>
    </row>
    <row r="16" spans="1:4" ht="18">
      <c r="A16" s="43">
        <v>1000</v>
      </c>
      <c r="B16" s="43" t="s">
        <v>158</v>
      </c>
      <c r="C16" s="44">
        <v>100.33</v>
      </c>
      <c r="D16" s="44">
        <v>859.79</v>
      </c>
    </row>
    <row r="17" spans="1:4" ht="18">
      <c r="A17" s="43">
        <v>1100</v>
      </c>
      <c r="B17" s="43" t="s">
        <v>159</v>
      </c>
      <c r="C17" s="44">
        <v>116.56</v>
      </c>
      <c r="D17" s="44">
        <v>986.98</v>
      </c>
    </row>
    <row r="18" spans="1:4" ht="18">
      <c r="A18" s="43">
        <v>1200</v>
      </c>
      <c r="B18" s="43" t="s">
        <v>160</v>
      </c>
      <c r="C18" s="44">
        <v>141.77000000000001</v>
      </c>
      <c r="D18" s="44">
        <v>1232.95</v>
      </c>
    </row>
    <row r="19" spans="1:4" ht="18">
      <c r="A19" s="43">
        <v>1400</v>
      </c>
      <c r="B19" s="43" t="s">
        <v>161</v>
      </c>
      <c r="C19" s="44">
        <v>192.56</v>
      </c>
      <c r="D19" s="44">
        <v>1678.43</v>
      </c>
    </row>
    <row r="20" spans="1:4" ht="18">
      <c r="A20" s="43">
        <v>1500</v>
      </c>
      <c r="B20" s="43" t="s">
        <v>162</v>
      </c>
      <c r="C20" s="44">
        <v>218.84</v>
      </c>
      <c r="D20" s="44">
        <v>1956.48</v>
      </c>
    </row>
    <row r="21" spans="1:4" ht="18">
      <c r="A21" s="52"/>
      <c r="B21" s="52"/>
      <c r="C21" s="53"/>
      <c r="D21" s="53"/>
    </row>
    <row r="22" spans="1:4" ht="18">
      <c r="A22" s="52"/>
      <c r="B22" s="52"/>
      <c r="C22" s="53"/>
      <c r="D22" s="53"/>
    </row>
    <row r="23" spans="1:4" ht="18">
      <c r="A23" s="52"/>
      <c r="B23" s="52"/>
      <c r="C23" s="53"/>
      <c r="D23" s="53"/>
    </row>
    <row r="24" spans="1:4" ht="18">
      <c r="A24" s="52"/>
      <c r="B24" s="52"/>
      <c r="C24" s="53"/>
      <c r="D24" s="53"/>
    </row>
    <row r="25" spans="1:4" ht="18">
      <c r="A25" s="52"/>
      <c r="B25" s="52"/>
      <c r="C25" s="53"/>
      <c r="D25" s="53"/>
    </row>
    <row r="26" spans="1:4" ht="18">
      <c r="A26" s="52"/>
      <c r="B26" s="52"/>
      <c r="C26" s="53"/>
      <c r="D26" s="53"/>
    </row>
    <row r="27" spans="1:4" ht="18">
      <c r="A27" s="52"/>
      <c r="B27" s="52"/>
      <c r="C27" s="53"/>
      <c r="D27" s="53"/>
    </row>
    <row r="28" spans="1:4" ht="18">
      <c r="A28" s="52"/>
      <c r="B28" s="52"/>
      <c r="C28" s="53"/>
      <c r="D28" s="53"/>
    </row>
    <row r="29" spans="1:4" ht="18">
      <c r="A29" s="52"/>
      <c r="B29" s="52"/>
      <c r="C29" s="53"/>
      <c r="D29" s="53"/>
    </row>
    <row r="30" spans="1:4" ht="18">
      <c r="A30" s="52"/>
      <c r="B30" s="52"/>
      <c r="C30" s="53"/>
      <c r="D30" s="53"/>
    </row>
    <row r="31" spans="1:4" ht="18">
      <c r="A31" s="52"/>
      <c r="B31" s="52"/>
      <c r="C31" s="53"/>
      <c r="D31" s="53"/>
    </row>
    <row r="32" spans="1:4" ht="18">
      <c r="A32" s="52"/>
      <c r="B32" s="52"/>
      <c r="C32" s="53"/>
      <c r="D32" s="53"/>
    </row>
    <row r="33" spans="1:4" ht="18">
      <c r="A33" s="52"/>
      <c r="B33" s="52"/>
      <c r="C33" s="53"/>
      <c r="D33" s="53"/>
    </row>
    <row r="34" spans="1:4" ht="18">
      <c r="A34" s="52"/>
      <c r="B34" s="52"/>
      <c r="C34" s="53"/>
      <c r="D34" s="53"/>
    </row>
    <row r="35" spans="1:4" ht="18">
      <c r="A35" s="52"/>
      <c r="B35" s="52"/>
      <c r="C35" s="53"/>
      <c r="D35" s="53"/>
    </row>
    <row r="36" spans="1:4" ht="18">
      <c r="A36" s="52"/>
      <c r="B36" s="52"/>
      <c r="C36" s="53"/>
      <c r="D36" s="53"/>
    </row>
    <row r="37" spans="1:4" ht="18">
      <c r="A37" s="52"/>
      <c r="B37" s="52"/>
      <c r="C37" s="53"/>
      <c r="D37" s="53"/>
    </row>
    <row r="38" spans="1:4" ht="18">
      <c r="A38" s="52"/>
      <c r="B38" s="52"/>
      <c r="C38" s="53"/>
      <c r="D38" s="53"/>
    </row>
    <row r="39" spans="1:4" ht="18">
      <c r="A39" s="52"/>
      <c r="B39" s="52"/>
      <c r="C39" s="53"/>
      <c r="D39" s="53"/>
    </row>
    <row r="40" spans="1:4" ht="18">
      <c r="A40" s="52"/>
      <c r="B40" s="52"/>
      <c r="C40" s="53"/>
      <c r="D40" s="53"/>
    </row>
    <row r="41" spans="1:4" ht="18">
      <c r="A41" s="52"/>
      <c r="B41" s="52"/>
      <c r="C41" s="53"/>
      <c r="D41" s="53"/>
    </row>
    <row r="42" spans="1:4" ht="18">
      <c r="A42" s="52"/>
      <c r="B42" s="52"/>
      <c r="C42" s="53"/>
      <c r="D42" s="53"/>
    </row>
    <row r="43" spans="1:4" ht="18">
      <c r="A43" s="52"/>
      <c r="B43" s="52"/>
      <c r="C43" s="53"/>
      <c r="D43" s="53"/>
    </row>
    <row r="44" spans="1:4" ht="18">
      <c r="A44" s="52"/>
      <c r="B44" s="52"/>
      <c r="C44" s="53"/>
      <c r="D44" s="53"/>
    </row>
    <row r="45" spans="1:4" ht="18">
      <c r="A45" s="52"/>
      <c r="B45" s="52"/>
      <c r="C45" s="53"/>
      <c r="D45" s="53"/>
    </row>
    <row r="46" spans="1:4" ht="18">
      <c r="A46" s="52"/>
      <c r="B46" s="52"/>
      <c r="C46" s="53"/>
      <c r="D46" s="53"/>
    </row>
    <row r="47" spans="1:4" ht="18">
      <c r="A47" s="52"/>
      <c r="B47" s="52"/>
      <c r="C47" s="53"/>
      <c r="D47" s="53"/>
    </row>
    <row r="48" spans="1:4" ht="18">
      <c r="A48" s="52"/>
      <c r="B48" s="52"/>
      <c r="C48" s="53"/>
      <c r="D48" s="53"/>
    </row>
    <row r="49" spans="1:4" ht="18">
      <c r="A49" s="52"/>
      <c r="B49" s="52"/>
      <c r="C49" s="53"/>
      <c r="D49" s="53"/>
    </row>
    <row r="50" spans="1:4" ht="18">
      <c r="A50" s="52"/>
      <c r="B50" s="52"/>
      <c r="C50" s="53"/>
      <c r="D50" s="53"/>
    </row>
    <row r="51" spans="1:4" ht="18">
      <c r="A51" s="52"/>
      <c r="B51" s="52"/>
      <c r="C51" s="53"/>
      <c r="D51" s="53"/>
    </row>
    <row r="52" spans="1:4" ht="18">
      <c r="A52" s="52"/>
      <c r="B52" s="52"/>
      <c r="C52" s="53"/>
      <c r="D52" s="53"/>
    </row>
    <row r="53" spans="1:4" ht="18">
      <c r="A53" s="52"/>
      <c r="B53" s="52"/>
      <c r="C53" s="53"/>
      <c r="D53" s="53"/>
    </row>
    <row r="54" spans="1:4" ht="18">
      <c r="A54" s="52"/>
      <c r="B54" s="52"/>
      <c r="C54" s="53"/>
      <c r="D54" s="53"/>
    </row>
    <row r="55" spans="1:4" ht="18">
      <c r="A55" s="52"/>
      <c r="B55" s="52"/>
      <c r="C55" s="53"/>
      <c r="D55" s="53"/>
    </row>
    <row r="56" spans="1:4" ht="18">
      <c r="A56" s="52"/>
      <c r="B56" s="52"/>
      <c r="C56" s="53"/>
      <c r="D56" s="53"/>
    </row>
    <row r="57" spans="1:4" ht="18">
      <c r="A57" s="52"/>
      <c r="B57" s="52"/>
      <c r="C57" s="53"/>
      <c r="D57" s="53"/>
    </row>
    <row r="58" spans="1:4" ht="18">
      <c r="A58" s="52"/>
      <c r="B58" s="52"/>
      <c r="C58" s="53"/>
      <c r="D58" s="53"/>
    </row>
    <row r="59" spans="1:4" ht="18">
      <c r="A59" s="52"/>
      <c r="B59" s="52"/>
      <c r="C59" s="53"/>
      <c r="D59" s="53"/>
    </row>
    <row r="60" spans="1:4" ht="18">
      <c r="A60" s="52"/>
      <c r="B60" s="52"/>
      <c r="C60" s="53"/>
      <c r="D60" s="53"/>
    </row>
    <row r="61" spans="1:4" ht="18">
      <c r="A61" s="52"/>
      <c r="B61" s="52"/>
      <c r="C61" s="53"/>
      <c r="D61" s="53"/>
    </row>
    <row r="62" spans="1:4" ht="18">
      <c r="A62" s="52"/>
      <c r="B62" s="52"/>
      <c r="C62" s="53"/>
      <c r="D62" s="53"/>
    </row>
    <row r="63" spans="1:4" ht="18">
      <c r="A63" s="52"/>
      <c r="B63" s="52"/>
      <c r="C63" s="53"/>
      <c r="D63" s="53"/>
    </row>
    <row r="64" spans="1:4" ht="18">
      <c r="A64" s="52"/>
      <c r="B64" s="52"/>
      <c r="C64" s="53"/>
      <c r="D64" s="53"/>
    </row>
    <row r="65" spans="1:4" ht="18">
      <c r="A65" s="52"/>
      <c r="B65" s="52"/>
      <c r="C65" s="53"/>
      <c r="D65" s="53"/>
    </row>
    <row r="66" spans="1:4" ht="18">
      <c r="A66" s="52"/>
      <c r="B66" s="52"/>
      <c r="C66" s="53"/>
      <c r="D66" s="53"/>
    </row>
    <row r="67" spans="1:4" ht="18">
      <c r="A67" s="52"/>
      <c r="B67" s="52"/>
      <c r="C67" s="53"/>
      <c r="D67" s="53"/>
    </row>
    <row r="68" spans="1:4" ht="18">
      <c r="A68" s="52"/>
      <c r="B68" s="52"/>
      <c r="C68" s="53"/>
      <c r="D68" s="53"/>
    </row>
    <row r="69" spans="1:4" ht="18">
      <c r="A69" s="52"/>
      <c r="B69" s="52"/>
      <c r="C69" s="53"/>
      <c r="D69" s="53"/>
    </row>
    <row r="70" spans="1:4" ht="18">
      <c r="A70" s="52"/>
      <c r="B70" s="52"/>
      <c r="C70" s="53"/>
      <c r="D70" s="53"/>
    </row>
    <row r="71" spans="1:4" ht="18">
      <c r="A71" s="52"/>
      <c r="B71" s="52"/>
      <c r="C71" s="53"/>
      <c r="D71" s="53"/>
    </row>
    <row r="72" spans="1:4" ht="18">
      <c r="A72" s="52"/>
      <c r="B72" s="52"/>
      <c r="C72" s="53"/>
      <c r="D72" s="53"/>
    </row>
    <row r="73" spans="1:4" ht="18">
      <c r="A73" s="52"/>
      <c r="B73" s="52"/>
      <c r="C73" s="53"/>
      <c r="D73" s="53"/>
    </row>
    <row r="74" spans="1:4" ht="18">
      <c r="A74" s="52"/>
      <c r="B74" s="52"/>
      <c r="C74" s="53"/>
      <c r="D74" s="53"/>
    </row>
    <row r="75" spans="1:4" ht="18">
      <c r="A75" s="52"/>
      <c r="B75" s="52"/>
      <c r="C75" s="53"/>
      <c r="D75" s="53"/>
    </row>
    <row r="76" spans="1:4" ht="18">
      <c r="A76" s="52"/>
      <c r="B76" s="52"/>
      <c r="C76" s="53"/>
      <c r="D76" s="53"/>
    </row>
    <row r="77" spans="1:4" ht="18">
      <c r="A77" s="52"/>
      <c r="B77" s="52"/>
      <c r="C77" s="53"/>
      <c r="D77" s="53"/>
    </row>
    <row r="78" spans="1:4" ht="18">
      <c r="A78" s="52"/>
      <c r="B78" s="52"/>
      <c r="C78" s="53"/>
      <c r="D78" s="53"/>
    </row>
    <row r="79" spans="1:4" ht="18">
      <c r="A79" s="52"/>
      <c r="B79" s="52"/>
      <c r="C79" s="53"/>
      <c r="D79" s="53"/>
    </row>
    <row r="80" spans="1:4" ht="18">
      <c r="A80" s="52"/>
      <c r="B80" s="52"/>
      <c r="C80" s="53"/>
      <c r="D80" s="53"/>
    </row>
    <row r="81" spans="1:4" ht="18">
      <c r="A81" s="52"/>
      <c r="B81" s="52"/>
      <c r="C81" s="53"/>
      <c r="D81" s="53"/>
    </row>
    <row r="82" spans="1:4" ht="18">
      <c r="A82" s="52"/>
      <c r="B82" s="52"/>
      <c r="C82" s="53"/>
      <c r="D82" s="53"/>
    </row>
    <row r="83" spans="1:4" ht="18">
      <c r="A83" s="52"/>
      <c r="B83" s="52"/>
      <c r="C83" s="53"/>
      <c r="D83" s="53"/>
    </row>
    <row r="84" spans="1:4" ht="18">
      <c r="A84" s="54"/>
      <c r="B84" s="54"/>
      <c r="C84" s="55"/>
      <c r="D84" s="55"/>
    </row>
    <row r="85" spans="1:4" ht="18">
      <c r="A85" s="54"/>
      <c r="B85" s="54"/>
      <c r="C85" s="55"/>
      <c r="D85" s="55"/>
    </row>
    <row r="86" spans="1:4" ht="18">
      <c r="A86" s="54"/>
      <c r="B86" s="54"/>
      <c r="C86" s="55"/>
      <c r="D86" s="55"/>
    </row>
    <row r="87" spans="1:4" ht="18">
      <c r="A87" s="54"/>
      <c r="B87" s="54"/>
      <c r="C87" s="55"/>
      <c r="D87" s="55"/>
    </row>
    <row r="88" spans="1:4" ht="18">
      <c r="A88" s="54"/>
      <c r="B88" s="54"/>
      <c r="C88" s="55"/>
      <c r="D88" s="55"/>
    </row>
    <row r="89" spans="1:4" ht="18">
      <c r="A89" s="54"/>
      <c r="B89" s="54"/>
      <c r="C89" s="55"/>
      <c r="D89" s="55"/>
    </row>
    <row r="90" spans="1:4" ht="18">
      <c r="A90" s="54"/>
      <c r="B90" s="54"/>
      <c r="C90" s="55"/>
      <c r="D90" s="55"/>
    </row>
    <row r="91" spans="1:4" ht="18">
      <c r="A91" s="54"/>
      <c r="B91" s="54"/>
      <c r="C91" s="55"/>
      <c r="D91" s="55"/>
    </row>
    <row r="92" spans="1:4" ht="18">
      <c r="A92" s="54"/>
      <c r="B92" s="54"/>
      <c r="C92" s="55"/>
      <c r="D92" s="55"/>
    </row>
    <row r="93" spans="1:4" ht="18">
      <c r="A93" s="54"/>
      <c r="B93" s="54"/>
      <c r="C93" s="55"/>
      <c r="D93" s="55"/>
    </row>
    <row r="94" spans="1:4" ht="18">
      <c r="A94" s="54"/>
      <c r="B94" s="54"/>
      <c r="C94" s="55"/>
      <c r="D94" s="55"/>
    </row>
    <row r="95" spans="1:4" ht="18">
      <c r="A95" s="54"/>
      <c r="B95" s="54"/>
      <c r="C95" s="55"/>
      <c r="D95" s="55"/>
    </row>
    <row r="96" spans="1:4" ht="18">
      <c r="A96" s="54"/>
      <c r="B96" s="54"/>
      <c r="C96" s="55"/>
      <c r="D96" s="55"/>
    </row>
    <row r="97" spans="1:4" ht="18">
      <c r="A97" s="54"/>
      <c r="B97" s="54"/>
      <c r="C97" s="55"/>
      <c r="D97" s="55"/>
    </row>
    <row r="98" spans="1:4" ht="18">
      <c r="A98" s="54"/>
      <c r="B98" s="54"/>
      <c r="C98" s="55"/>
      <c r="D98" s="55"/>
    </row>
    <row r="99" spans="1:4" ht="18">
      <c r="A99" s="54"/>
      <c r="B99" s="54"/>
      <c r="C99" s="55"/>
      <c r="D99" s="55"/>
    </row>
    <row r="100" spans="1:4" ht="18">
      <c r="A100" s="54"/>
      <c r="B100" s="54"/>
      <c r="C100" s="55"/>
      <c r="D100" s="55"/>
    </row>
    <row r="101" spans="1:4" ht="18">
      <c r="A101" s="54"/>
      <c r="B101" s="54"/>
      <c r="C101" s="55"/>
      <c r="D101" s="55"/>
    </row>
    <row r="102" spans="1:4" ht="18">
      <c r="A102" s="54"/>
      <c r="B102" s="54"/>
      <c r="C102" s="55"/>
      <c r="D102" s="55"/>
    </row>
    <row r="103" spans="1:4" ht="18">
      <c r="A103" s="54"/>
      <c r="B103" s="54"/>
      <c r="C103" s="55"/>
      <c r="D103" s="55"/>
    </row>
    <row r="104" spans="1:4" ht="18">
      <c r="A104" s="54"/>
      <c r="B104" s="54"/>
      <c r="C104" s="55"/>
      <c r="D104" s="55"/>
    </row>
    <row r="105" spans="1:4" ht="18">
      <c r="A105" s="54"/>
      <c r="B105" s="54"/>
      <c r="C105" s="55"/>
      <c r="D105" s="55"/>
    </row>
    <row r="106" spans="1:4" ht="18">
      <c r="A106" s="54"/>
      <c r="B106" s="54"/>
      <c r="C106" s="55"/>
      <c r="D106" s="55"/>
    </row>
    <row r="107" spans="1:4" ht="18">
      <c r="A107" s="54"/>
      <c r="B107" s="54"/>
      <c r="C107" s="55"/>
      <c r="D107" s="55"/>
    </row>
    <row r="108" spans="1:4" ht="18">
      <c r="A108" s="54"/>
      <c r="B108" s="54"/>
      <c r="C108" s="55"/>
      <c r="D108" s="55"/>
    </row>
    <row r="109" spans="1:4" ht="18">
      <c r="A109" s="54"/>
      <c r="B109" s="54"/>
      <c r="C109" s="55"/>
      <c r="D109" s="55"/>
    </row>
    <row r="110" spans="1:4" ht="18">
      <c r="A110" s="54"/>
      <c r="B110" s="54"/>
      <c r="C110" s="55"/>
      <c r="D110" s="55"/>
    </row>
    <row r="111" spans="1:4" ht="18">
      <c r="A111" s="54"/>
      <c r="B111" s="54"/>
      <c r="C111" s="55"/>
      <c r="D111" s="55"/>
    </row>
    <row r="112" spans="1:4" ht="18">
      <c r="A112" s="54"/>
      <c r="B112" s="54"/>
      <c r="C112" s="55"/>
      <c r="D112" s="55"/>
    </row>
    <row r="113" spans="1:4" ht="18">
      <c r="A113" s="54"/>
      <c r="B113" s="54"/>
      <c r="C113" s="55"/>
      <c r="D113" s="55"/>
    </row>
    <row r="114" spans="1:4" ht="18">
      <c r="A114" s="54"/>
      <c r="B114" s="54"/>
      <c r="C114" s="55"/>
      <c r="D114" s="55"/>
    </row>
    <row r="115" spans="1:4" ht="18">
      <c r="A115" s="54"/>
      <c r="B115" s="54"/>
      <c r="C115" s="55"/>
      <c r="D115" s="55"/>
    </row>
    <row r="116" spans="1:4" ht="18">
      <c r="A116" s="54"/>
      <c r="B116" s="54"/>
      <c r="C116" s="55"/>
      <c r="D116" s="55"/>
    </row>
    <row r="117" spans="1:4" ht="18">
      <c r="A117" s="54"/>
      <c r="B117" s="54"/>
      <c r="C117" s="55"/>
      <c r="D117" s="55"/>
    </row>
    <row r="118" spans="1:4" ht="18">
      <c r="A118" s="54"/>
      <c r="B118" s="54"/>
      <c r="C118" s="55"/>
      <c r="D118" s="55"/>
    </row>
    <row r="119" spans="1:4" ht="18">
      <c r="A119" s="54"/>
      <c r="B119" s="54"/>
      <c r="C119" s="55"/>
      <c r="D119" s="55"/>
    </row>
    <row r="120" spans="1:4" ht="18">
      <c r="A120" s="54"/>
      <c r="B120" s="54"/>
      <c r="C120" s="55"/>
      <c r="D120" s="55"/>
    </row>
    <row r="121" spans="1:4" ht="18">
      <c r="A121" s="54"/>
      <c r="B121" s="54"/>
      <c r="C121" s="55"/>
      <c r="D121" s="55"/>
    </row>
    <row r="122" spans="1:4" ht="18">
      <c r="A122" s="54"/>
      <c r="B122" s="54"/>
      <c r="C122" s="55"/>
      <c r="D122" s="55"/>
    </row>
    <row r="123" spans="1:4" ht="18">
      <c r="A123" s="54"/>
      <c r="B123" s="54"/>
      <c r="C123" s="55"/>
      <c r="D123" s="55"/>
    </row>
    <row r="124" spans="1:4" ht="18">
      <c r="A124" s="54"/>
      <c r="B124" s="54"/>
      <c r="C124" s="55"/>
      <c r="D124" s="55"/>
    </row>
    <row r="125" spans="1:4" ht="18">
      <c r="A125" s="54"/>
      <c r="B125" s="54"/>
      <c r="C125" s="55"/>
      <c r="D125" s="55"/>
    </row>
    <row r="126" spans="1:4" ht="18">
      <c r="A126" s="54"/>
      <c r="B126" s="54"/>
      <c r="C126" s="55"/>
      <c r="D126" s="55"/>
    </row>
    <row r="127" spans="1:4" ht="18">
      <c r="A127" s="54"/>
      <c r="B127" s="54"/>
      <c r="C127" s="55"/>
      <c r="D127" s="55"/>
    </row>
    <row r="128" spans="1:4" ht="18">
      <c r="A128" s="54"/>
      <c r="B128" s="54"/>
      <c r="C128" s="55"/>
      <c r="D128" s="55"/>
    </row>
    <row r="129" spans="1:4" ht="18">
      <c r="A129" s="54"/>
      <c r="B129" s="54"/>
      <c r="C129" s="55"/>
      <c r="D129" s="55"/>
    </row>
    <row r="130" spans="1:4" ht="18">
      <c r="A130" s="54"/>
      <c r="B130" s="54"/>
      <c r="C130" s="55"/>
      <c r="D130" s="55"/>
    </row>
    <row r="131" spans="1:4" ht="18">
      <c r="A131" s="54"/>
      <c r="B131" s="54"/>
      <c r="C131" s="55"/>
      <c r="D131" s="55"/>
    </row>
    <row r="132" spans="1:4" ht="18">
      <c r="A132" s="54"/>
      <c r="B132" s="54"/>
      <c r="C132" s="55"/>
      <c r="D132" s="55"/>
    </row>
    <row r="133" spans="1:4" ht="18">
      <c r="A133" s="54"/>
      <c r="B133" s="54"/>
      <c r="C133" s="55"/>
      <c r="D133" s="55"/>
    </row>
    <row r="134" spans="1:4" ht="18">
      <c r="A134" s="54"/>
      <c r="B134" s="54"/>
      <c r="C134" s="55"/>
      <c r="D134" s="55"/>
    </row>
    <row r="135" spans="1:4" ht="18">
      <c r="A135" s="54"/>
      <c r="B135" s="54"/>
      <c r="C135" s="55"/>
      <c r="D135" s="55"/>
    </row>
    <row r="136" spans="1:4" ht="18">
      <c r="A136" s="54"/>
      <c r="B136" s="54"/>
      <c r="C136" s="55"/>
      <c r="D136" s="55"/>
    </row>
    <row r="137" spans="1:4" ht="18">
      <c r="A137" s="54"/>
      <c r="B137" s="54"/>
      <c r="C137" s="55"/>
      <c r="D137" s="55"/>
    </row>
    <row r="138" spans="1:4" ht="18">
      <c r="A138" s="54"/>
      <c r="B138" s="54"/>
      <c r="C138" s="55"/>
      <c r="D138" s="55"/>
    </row>
    <row r="139" spans="1:4" ht="18">
      <c r="A139" s="54"/>
      <c r="B139" s="54"/>
      <c r="C139" s="55"/>
      <c r="D139" s="55"/>
    </row>
    <row r="140" spans="1:4" ht="18">
      <c r="A140" s="54"/>
      <c r="B140" s="54"/>
      <c r="C140" s="55"/>
      <c r="D140" s="55"/>
    </row>
    <row r="141" spans="1:4" ht="18">
      <c r="A141" s="54"/>
      <c r="B141" s="54"/>
      <c r="C141" s="55"/>
      <c r="D141" s="55"/>
    </row>
    <row r="142" spans="1:4" ht="18">
      <c r="A142" s="54"/>
      <c r="B142" s="54"/>
      <c r="C142" s="55"/>
      <c r="D142" s="55"/>
    </row>
    <row r="143" spans="1:4" ht="18">
      <c r="A143" s="54"/>
      <c r="B143" s="54"/>
      <c r="C143" s="55"/>
      <c r="D143" s="55"/>
    </row>
    <row r="144" spans="1:4" ht="18">
      <c r="A144" s="54"/>
      <c r="B144" s="54"/>
      <c r="C144" s="55"/>
      <c r="D144" s="55"/>
    </row>
    <row r="145" spans="1:4" ht="18">
      <c r="A145" s="54"/>
      <c r="B145" s="54"/>
      <c r="C145" s="55"/>
      <c r="D145" s="55"/>
    </row>
    <row r="146" spans="1:4" ht="18">
      <c r="A146" s="54"/>
      <c r="B146" s="54"/>
      <c r="C146" s="55"/>
      <c r="D146" s="55"/>
    </row>
    <row r="147" spans="1:4" ht="18">
      <c r="A147" s="54"/>
      <c r="B147" s="54"/>
      <c r="C147" s="55"/>
      <c r="D147" s="55"/>
    </row>
    <row r="148" spans="1:4" ht="18">
      <c r="A148" s="54"/>
      <c r="B148" s="54"/>
      <c r="C148" s="55"/>
      <c r="D148" s="55"/>
    </row>
    <row r="149" spans="1:4" ht="18">
      <c r="A149" s="54"/>
      <c r="B149" s="54"/>
      <c r="C149" s="55"/>
      <c r="D149" s="55"/>
    </row>
    <row r="150" spans="1:4" ht="18">
      <c r="A150" s="54"/>
      <c r="B150" s="54"/>
      <c r="C150" s="55"/>
      <c r="D150" s="55"/>
    </row>
    <row r="151" spans="1:4" ht="18">
      <c r="A151" s="54"/>
      <c r="B151" s="54"/>
      <c r="C151" s="55"/>
      <c r="D151" s="55"/>
    </row>
    <row r="152" spans="1:4" ht="18">
      <c r="A152" s="54"/>
      <c r="B152" s="54"/>
      <c r="C152" s="55"/>
      <c r="D152" s="55"/>
    </row>
    <row r="153" spans="1:4" ht="18">
      <c r="A153" s="54"/>
      <c r="B153" s="54"/>
      <c r="C153" s="55"/>
      <c r="D153" s="55"/>
    </row>
    <row r="154" spans="1:4" ht="18">
      <c r="A154" s="54"/>
      <c r="B154" s="54"/>
      <c r="C154" s="55"/>
      <c r="D154" s="55"/>
    </row>
    <row r="155" spans="1:4" ht="18">
      <c r="A155" s="54"/>
      <c r="B155" s="54"/>
      <c r="C155" s="55"/>
      <c r="D155" s="55"/>
    </row>
    <row r="156" spans="1:4" ht="18">
      <c r="A156" s="54"/>
      <c r="B156" s="54"/>
      <c r="C156" s="55"/>
      <c r="D156" s="55"/>
    </row>
    <row r="157" spans="1:4" ht="18">
      <c r="A157" s="54"/>
      <c r="B157" s="54"/>
      <c r="C157" s="55"/>
      <c r="D157" s="55"/>
    </row>
    <row r="158" spans="1:4" ht="18">
      <c r="A158" s="54"/>
      <c r="B158" s="54"/>
      <c r="C158" s="55"/>
      <c r="D158" s="55"/>
    </row>
    <row r="159" spans="1:4" ht="18">
      <c r="A159" s="54"/>
      <c r="B159" s="54"/>
      <c r="C159" s="55"/>
      <c r="D159" s="55"/>
    </row>
    <row r="160" spans="1:4" ht="18">
      <c r="A160" s="54"/>
      <c r="B160" s="54"/>
      <c r="C160" s="55"/>
      <c r="D160" s="55"/>
    </row>
    <row r="161" spans="1:4" ht="18">
      <c r="A161" s="54"/>
      <c r="B161" s="54"/>
      <c r="C161" s="55"/>
      <c r="D161" s="55"/>
    </row>
    <row r="162" spans="1:4" ht="18">
      <c r="A162" s="54"/>
      <c r="B162" s="54"/>
      <c r="C162" s="55"/>
      <c r="D162" s="55"/>
    </row>
    <row r="163" spans="1:4" ht="18">
      <c r="A163" s="54"/>
      <c r="B163" s="54"/>
      <c r="C163" s="55"/>
      <c r="D163" s="55"/>
    </row>
    <row r="164" spans="1:4" ht="18">
      <c r="A164" s="54"/>
      <c r="B164" s="54"/>
      <c r="C164" s="55"/>
      <c r="D164" s="55"/>
    </row>
    <row r="165" spans="1:4" ht="18">
      <c r="A165" s="54"/>
      <c r="B165" s="54"/>
      <c r="C165" s="55"/>
      <c r="D165" s="55"/>
    </row>
    <row r="166" spans="1:4" ht="18">
      <c r="A166" s="54"/>
      <c r="B166" s="54"/>
      <c r="C166" s="55"/>
      <c r="D166" s="55"/>
    </row>
    <row r="167" spans="1:4" ht="18">
      <c r="A167" s="54"/>
      <c r="B167" s="54"/>
      <c r="C167" s="55"/>
      <c r="D167" s="55"/>
    </row>
    <row r="168" spans="1:4" ht="18">
      <c r="A168" s="54"/>
      <c r="B168" s="54"/>
      <c r="C168" s="55"/>
      <c r="D168" s="55"/>
    </row>
    <row r="169" spans="1:4" ht="18">
      <c r="A169" s="54"/>
      <c r="B169" s="54"/>
      <c r="C169" s="55"/>
      <c r="D169" s="55"/>
    </row>
    <row r="170" spans="1:4" ht="18">
      <c r="A170" s="54"/>
      <c r="B170" s="54"/>
      <c r="C170" s="55"/>
      <c r="D170" s="55"/>
    </row>
    <row r="171" spans="1:4" ht="18">
      <c r="A171" s="54"/>
      <c r="B171" s="54"/>
      <c r="C171" s="55"/>
      <c r="D171" s="55"/>
    </row>
    <row r="172" spans="1:4" ht="18">
      <c r="A172" s="54"/>
      <c r="B172" s="54"/>
      <c r="C172" s="55"/>
      <c r="D172" s="55"/>
    </row>
    <row r="173" spans="1:4" ht="18">
      <c r="A173" s="54"/>
      <c r="B173" s="54"/>
      <c r="C173" s="55"/>
      <c r="D173" s="55"/>
    </row>
    <row r="174" spans="1:4" ht="18">
      <c r="A174" s="54"/>
      <c r="B174" s="54"/>
      <c r="C174" s="55"/>
      <c r="D174" s="55"/>
    </row>
    <row r="175" spans="1:4" ht="18">
      <c r="A175" s="54"/>
      <c r="B175" s="54"/>
      <c r="C175" s="55"/>
      <c r="D175" s="55"/>
    </row>
    <row r="176" spans="1:4" ht="18">
      <c r="A176" s="54"/>
      <c r="B176" s="54"/>
      <c r="C176" s="55"/>
      <c r="D176" s="55"/>
    </row>
    <row r="177" spans="1:4" ht="18">
      <c r="A177" s="54"/>
      <c r="B177" s="54"/>
      <c r="C177" s="55"/>
      <c r="D177" s="55"/>
    </row>
    <row r="178" spans="1:4" ht="18">
      <c r="A178" s="54"/>
      <c r="B178" s="54"/>
      <c r="C178" s="55"/>
      <c r="D178" s="55"/>
    </row>
    <row r="179" spans="1:4" ht="18">
      <c r="A179" s="54"/>
      <c r="B179" s="54"/>
      <c r="C179" s="55"/>
      <c r="D179" s="55"/>
    </row>
    <row r="180" spans="1:4" ht="18">
      <c r="A180" s="54"/>
      <c r="B180" s="54"/>
      <c r="C180" s="55"/>
      <c r="D180" s="55"/>
    </row>
    <row r="181" spans="1:4" ht="18">
      <c r="A181" s="54"/>
      <c r="B181" s="54"/>
      <c r="C181" s="55"/>
      <c r="D181" s="55"/>
    </row>
    <row r="182" spans="1:4" ht="18">
      <c r="A182" s="54"/>
      <c r="B182" s="54"/>
      <c r="C182" s="55"/>
      <c r="D182" s="55"/>
    </row>
    <row r="183" spans="1:4" ht="18">
      <c r="A183" s="54"/>
      <c r="B183" s="54"/>
      <c r="C183" s="55"/>
      <c r="D183" s="55"/>
    </row>
    <row r="184" spans="1:4" ht="18">
      <c r="A184" s="54"/>
      <c r="B184" s="54"/>
      <c r="C184" s="55"/>
      <c r="D184" s="55"/>
    </row>
    <row r="185" spans="1:4" ht="18">
      <c r="A185" s="54"/>
      <c r="B185" s="54"/>
      <c r="C185" s="55"/>
      <c r="D185" s="55"/>
    </row>
    <row r="186" spans="1:4" ht="18">
      <c r="A186" s="54"/>
      <c r="B186" s="54"/>
      <c r="C186" s="55"/>
      <c r="D186" s="55"/>
    </row>
    <row r="187" spans="1:4" ht="18">
      <c r="A187" s="54"/>
      <c r="B187" s="54"/>
      <c r="C187" s="55"/>
      <c r="D187" s="55"/>
    </row>
    <row r="188" spans="1:4" ht="18">
      <c r="A188" s="54"/>
      <c r="B188" s="54"/>
      <c r="C188" s="55"/>
      <c r="D188" s="55"/>
    </row>
    <row r="189" spans="1:4" ht="18">
      <c r="A189" s="54"/>
      <c r="B189" s="54"/>
      <c r="C189" s="55"/>
      <c r="D189" s="55"/>
    </row>
    <row r="190" spans="1:4" ht="18">
      <c r="A190" s="54"/>
      <c r="B190" s="54"/>
      <c r="C190" s="55"/>
      <c r="D190" s="55"/>
    </row>
    <row r="191" spans="1:4" ht="18">
      <c r="A191" s="54"/>
      <c r="B191" s="54"/>
      <c r="C191" s="55"/>
      <c r="D191" s="55"/>
    </row>
    <row r="192" spans="1:4" ht="18">
      <c r="A192" s="54"/>
      <c r="B192" s="54"/>
      <c r="C192" s="55"/>
      <c r="D192" s="55"/>
    </row>
    <row r="193" spans="1:4" ht="18">
      <c r="A193" s="54"/>
      <c r="B193" s="54"/>
      <c r="C193" s="55"/>
      <c r="D193" s="55"/>
    </row>
    <row r="194" spans="1:4" ht="18">
      <c r="A194" s="54"/>
      <c r="B194" s="54"/>
      <c r="C194" s="55"/>
      <c r="D194" s="55"/>
    </row>
    <row r="195" spans="1:4" ht="18">
      <c r="A195" s="54"/>
      <c r="B195" s="54"/>
      <c r="C195" s="55"/>
      <c r="D195" s="55"/>
    </row>
    <row r="196" spans="1:4" ht="18">
      <c r="A196" s="54"/>
      <c r="B196" s="54"/>
      <c r="C196" s="55"/>
      <c r="D196" s="55"/>
    </row>
    <row r="197" spans="1:4" ht="18">
      <c r="A197" s="54"/>
      <c r="B197" s="54"/>
      <c r="C197" s="55"/>
      <c r="D197" s="55"/>
    </row>
    <row r="198" spans="1:4" ht="18">
      <c r="A198" s="54"/>
      <c r="B198" s="54"/>
      <c r="C198" s="55"/>
      <c r="D198" s="55"/>
    </row>
    <row r="199" spans="1:4" ht="18">
      <c r="A199" s="54"/>
      <c r="B199" s="54"/>
      <c r="C199" s="55"/>
      <c r="D199" s="55"/>
    </row>
    <row r="200" spans="1:4" ht="18">
      <c r="A200" s="54"/>
      <c r="B200" s="54"/>
      <c r="C200" s="55"/>
      <c r="D200" s="55"/>
    </row>
    <row r="201" spans="1:4" ht="18">
      <c r="A201" s="54"/>
      <c r="B201" s="54"/>
      <c r="C201" s="55"/>
      <c r="D201" s="55"/>
    </row>
    <row r="202" spans="1:4" ht="18">
      <c r="A202" s="54"/>
      <c r="B202" s="54"/>
      <c r="C202" s="55"/>
      <c r="D202" s="55"/>
    </row>
    <row r="203" spans="1:4" ht="18">
      <c r="A203" s="54"/>
      <c r="B203" s="54"/>
      <c r="C203" s="55"/>
      <c r="D203" s="55"/>
    </row>
    <row r="204" spans="1:4" ht="18">
      <c r="A204" s="54"/>
      <c r="B204" s="54"/>
      <c r="C204" s="55"/>
      <c r="D204" s="55"/>
    </row>
    <row r="205" spans="1:4" ht="18">
      <c r="A205" s="54"/>
      <c r="B205" s="54"/>
      <c r="C205" s="55"/>
      <c r="D205" s="55"/>
    </row>
    <row r="206" spans="1:4" ht="18">
      <c r="A206" s="54"/>
      <c r="B206" s="54"/>
      <c r="C206" s="55"/>
      <c r="D206" s="55"/>
    </row>
    <row r="207" spans="1:4" ht="18">
      <c r="A207" s="54"/>
      <c r="B207" s="54"/>
      <c r="C207" s="55"/>
      <c r="D207" s="55"/>
    </row>
    <row r="208" spans="1:4" ht="18">
      <c r="A208" s="54"/>
      <c r="B208" s="54"/>
      <c r="C208" s="55"/>
      <c r="D208" s="55"/>
    </row>
    <row r="209" spans="1:4" ht="18">
      <c r="A209" s="54"/>
      <c r="B209" s="54"/>
      <c r="C209" s="55"/>
      <c r="D209" s="55"/>
    </row>
    <row r="210" spans="1:4" ht="18">
      <c r="A210" s="54"/>
      <c r="B210" s="54"/>
      <c r="C210" s="55"/>
      <c r="D210" s="55"/>
    </row>
    <row r="211" spans="1:4" ht="18">
      <c r="A211" s="54"/>
      <c r="B211" s="54"/>
      <c r="C211" s="55"/>
      <c r="D211" s="55"/>
    </row>
    <row r="212" spans="1:4" ht="18">
      <c r="A212" s="54"/>
      <c r="B212" s="54"/>
      <c r="C212" s="55"/>
      <c r="D212" s="55"/>
    </row>
    <row r="213" spans="1:4" ht="18">
      <c r="A213" s="54"/>
      <c r="B213" s="54"/>
      <c r="C213" s="55"/>
      <c r="D213" s="55"/>
    </row>
    <row r="214" spans="1:4" ht="18">
      <c r="A214" s="54"/>
      <c r="B214" s="54"/>
      <c r="C214" s="55"/>
      <c r="D214" s="55"/>
    </row>
    <row r="215" spans="1:4" ht="18">
      <c r="A215" s="54"/>
      <c r="B215" s="54"/>
      <c r="C215" s="55"/>
      <c r="D215" s="55"/>
    </row>
    <row r="216" spans="1:4" ht="18">
      <c r="A216" s="54"/>
      <c r="B216" s="54"/>
      <c r="C216" s="55"/>
      <c r="D216" s="55"/>
    </row>
    <row r="217" spans="1:4" ht="18">
      <c r="A217" s="54"/>
      <c r="B217" s="54"/>
      <c r="C217" s="55"/>
      <c r="D217" s="55"/>
    </row>
    <row r="218" spans="1:4" ht="18">
      <c r="A218" s="54"/>
      <c r="B218" s="54"/>
      <c r="C218" s="55"/>
      <c r="D218" s="55"/>
    </row>
    <row r="219" spans="1:4" ht="18">
      <c r="A219" s="54"/>
      <c r="B219" s="54"/>
      <c r="C219" s="55"/>
      <c r="D219" s="55"/>
    </row>
    <row r="220" spans="1:4" ht="18">
      <c r="A220" s="54"/>
      <c r="B220" s="54"/>
      <c r="C220" s="55"/>
      <c r="D220" s="55"/>
    </row>
    <row r="221" spans="1:4" ht="18">
      <c r="A221" s="54"/>
      <c r="B221" s="54"/>
      <c r="C221" s="55"/>
      <c r="D221" s="55"/>
    </row>
    <row r="222" spans="1:4" ht="18">
      <c r="A222" s="54"/>
      <c r="B222" s="54"/>
      <c r="C222" s="55"/>
      <c r="D222" s="55"/>
    </row>
    <row r="223" spans="1:4" ht="18">
      <c r="A223" s="54"/>
      <c r="B223" s="54"/>
      <c r="C223" s="55"/>
      <c r="D223" s="55"/>
    </row>
    <row r="224" spans="1:4" ht="18">
      <c r="A224" s="54"/>
      <c r="B224" s="54"/>
      <c r="C224" s="55"/>
      <c r="D224" s="55"/>
    </row>
    <row r="225" spans="1:4" ht="18">
      <c r="A225" s="54"/>
      <c r="B225" s="54"/>
      <c r="C225" s="55"/>
      <c r="D225" s="55"/>
    </row>
    <row r="226" spans="1:4" ht="18">
      <c r="A226" s="54"/>
      <c r="B226" s="54"/>
      <c r="C226" s="55"/>
      <c r="D226" s="55"/>
    </row>
    <row r="227" spans="1:4" ht="18">
      <c r="A227" s="54"/>
      <c r="B227" s="54"/>
      <c r="C227" s="55"/>
      <c r="D227" s="55"/>
    </row>
    <row r="228" spans="1:4" ht="18">
      <c r="A228" s="54"/>
      <c r="B228" s="54"/>
      <c r="C228" s="55"/>
      <c r="D228" s="55"/>
    </row>
    <row r="229" spans="1:4" ht="18">
      <c r="A229" s="54"/>
      <c r="B229" s="54"/>
      <c r="C229" s="55"/>
      <c r="D229" s="55"/>
    </row>
    <row r="230" spans="1:4" ht="18">
      <c r="A230" s="54"/>
      <c r="B230" s="54"/>
      <c r="C230" s="55"/>
      <c r="D230" s="55"/>
    </row>
    <row r="231" spans="1:4" ht="18">
      <c r="A231" s="54"/>
      <c r="B231" s="54"/>
      <c r="C231" s="55"/>
      <c r="D231" s="55"/>
    </row>
    <row r="232" spans="1:4" ht="18">
      <c r="A232" s="54"/>
      <c r="B232" s="54"/>
      <c r="C232" s="55"/>
      <c r="D232" s="55"/>
    </row>
    <row r="233" spans="1:4" ht="18">
      <c r="A233" s="54"/>
      <c r="B233" s="54"/>
      <c r="C233" s="55"/>
      <c r="D233" s="55"/>
    </row>
    <row r="234" spans="1:4" ht="18">
      <c r="A234" s="54"/>
      <c r="B234" s="54"/>
      <c r="C234" s="55"/>
      <c r="D234" s="55"/>
    </row>
    <row r="235" spans="1:4" ht="18">
      <c r="A235" s="54"/>
      <c r="B235" s="54"/>
      <c r="C235" s="55"/>
      <c r="D235" s="55"/>
    </row>
    <row r="236" spans="1:4" ht="18">
      <c r="A236" s="54"/>
      <c r="B236" s="54"/>
      <c r="C236" s="55"/>
      <c r="D236" s="55"/>
    </row>
    <row r="237" spans="1:4" ht="18">
      <c r="A237" s="54"/>
      <c r="B237" s="54"/>
      <c r="C237" s="55"/>
      <c r="D237" s="55"/>
    </row>
    <row r="238" spans="1:4" ht="18">
      <c r="A238" s="54"/>
      <c r="B238" s="54"/>
      <c r="C238" s="55"/>
      <c r="D238" s="55"/>
    </row>
    <row r="239" spans="1:4" ht="18">
      <c r="A239" s="54"/>
      <c r="B239" s="54"/>
      <c r="C239" s="55"/>
      <c r="D239" s="55"/>
    </row>
    <row r="240" spans="1:4" ht="18">
      <c r="A240" s="54"/>
      <c r="B240" s="54"/>
      <c r="C240" s="55"/>
      <c r="D240" s="55"/>
    </row>
    <row r="241" spans="1:4" ht="18">
      <c r="A241" s="54"/>
      <c r="B241" s="54"/>
      <c r="C241" s="55"/>
      <c r="D241" s="55"/>
    </row>
    <row r="242" spans="1:4" ht="18">
      <c r="A242" s="54"/>
      <c r="B242" s="54"/>
      <c r="C242" s="55"/>
      <c r="D242" s="55"/>
    </row>
    <row r="243" spans="1:4" ht="18">
      <c r="A243" s="54"/>
      <c r="B243" s="54"/>
      <c r="C243" s="55"/>
      <c r="D243" s="55"/>
    </row>
    <row r="244" spans="1:4" ht="18">
      <c r="A244" s="54"/>
      <c r="B244" s="54"/>
      <c r="C244" s="55"/>
      <c r="D244" s="55"/>
    </row>
    <row r="245" spans="1:4" ht="18">
      <c r="A245" s="54"/>
      <c r="B245" s="54"/>
      <c r="C245" s="55"/>
      <c r="D245" s="55"/>
    </row>
    <row r="246" spans="1:4" ht="18">
      <c r="A246" s="54"/>
      <c r="B246" s="54"/>
      <c r="C246" s="55"/>
      <c r="D246" s="55"/>
    </row>
    <row r="247" spans="1:4" ht="18">
      <c r="A247" s="54"/>
      <c r="B247" s="54"/>
      <c r="C247" s="55"/>
      <c r="D247" s="55"/>
    </row>
    <row r="248" spans="1:4" ht="18">
      <c r="A248" s="54"/>
      <c r="B248" s="54"/>
      <c r="C248" s="55"/>
      <c r="D248" s="55"/>
    </row>
    <row r="249" spans="1:4" ht="18">
      <c r="A249" s="54"/>
      <c r="B249" s="54"/>
      <c r="C249" s="55"/>
      <c r="D249" s="55"/>
    </row>
    <row r="250" spans="1:4" ht="18">
      <c r="A250" s="54"/>
      <c r="B250" s="54"/>
      <c r="C250" s="55"/>
      <c r="D250" s="55"/>
    </row>
    <row r="251" spans="1:4" ht="18">
      <c r="A251" s="54"/>
      <c r="B251" s="54"/>
      <c r="C251" s="55"/>
      <c r="D251" s="55"/>
    </row>
    <row r="252" spans="1:4" ht="18">
      <c r="A252" s="54"/>
      <c r="B252" s="54"/>
      <c r="C252" s="55"/>
      <c r="D252" s="55"/>
    </row>
    <row r="253" spans="1:4" ht="18">
      <c r="A253" s="54"/>
      <c r="B253" s="54"/>
      <c r="C253" s="55"/>
      <c r="D253" s="55"/>
    </row>
    <row r="254" spans="1:4" ht="18">
      <c r="A254" s="54"/>
      <c r="B254" s="54"/>
      <c r="C254" s="55"/>
      <c r="D254" s="55"/>
    </row>
    <row r="255" spans="1:4" ht="18">
      <c r="A255" s="54"/>
      <c r="B255" s="54"/>
      <c r="C255" s="55"/>
      <c r="D255" s="55"/>
    </row>
    <row r="256" spans="1:4" ht="18">
      <c r="A256" s="54"/>
      <c r="B256" s="54"/>
      <c r="C256" s="55"/>
      <c r="D256" s="55"/>
    </row>
    <row r="257" spans="1:4" ht="18">
      <c r="A257" s="54"/>
      <c r="B257" s="54"/>
      <c r="C257" s="55"/>
      <c r="D257" s="55"/>
    </row>
    <row r="258" spans="1:4" ht="18">
      <c r="A258" s="54"/>
      <c r="B258" s="54"/>
      <c r="C258" s="55"/>
      <c r="D258" s="55"/>
    </row>
    <row r="259" spans="1:4" ht="18">
      <c r="A259" s="54"/>
      <c r="B259" s="54"/>
      <c r="C259" s="55"/>
      <c r="D259" s="55"/>
    </row>
    <row r="260" spans="1:4" ht="18">
      <c r="A260" s="54"/>
      <c r="B260" s="54"/>
      <c r="C260" s="55"/>
      <c r="D260" s="55"/>
    </row>
    <row r="261" spans="1:4" ht="18">
      <c r="A261" s="54"/>
      <c r="B261" s="54"/>
      <c r="C261" s="55"/>
      <c r="D261" s="55"/>
    </row>
    <row r="262" spans="1:4" ht="18">
      <c r="A262" s="54"/>
      <c r="B262" s="54"/>
      <c r="C262" s="55"/>
      <c r="D262" s="55"/>
    </row>
    <row r="263" spans="1:4" ht="18">
      <c r="A263" s="54"/>
      <c r="B263" s="54"/>
      <c r="C263" s="55"/>
      <c r="D263" s="55"/>
    </row>
    <row r="264" spans="1:4" ht="18">
      <c r="A264" s="54"/>
      <c r="B264" s="54"/>
      <c r="C264" s="55"/>
      <c r="D264" s="55"/>
    </row>
    <row r="265" spans="1:4" ht="18">
      <c r="A265" s="54"/>
      <c r="B265" s="54"/>
      <c r="C265" s="55"/>
      <c r="D265" s="55"/>
    </row>
    <row r="266" spans="1:4" ht="18">
      <c r="A266" s="54"/>
      <c r="B266" s="54"/>
      <c r="C266" s="55"/>
      <c r="D266" s="55"/>
    </row>
    <row r="267" spans="1:4" ht="18">
      <c r="A267" s="54"/>
      <c r="B267" s="54"/>
      <c r="C267" s="55"/>
      <c r="D267" s="55"/>
    </row>
    <row r="268" spans="1:4" ht="18">
      <c r="A268" s="54"/>
      <c r="B268" s="54"/>
      <c r="C268" s="55"/>
      <c r="D268" s="55"/>
    </row>
    <row r="269" spans="1:4" ht="18">
      <c r="A269" s="54"/>
      <c r="B269" s="54"/>
      <c r="C269" s="55"/>
      <c r="D269" s="55"/>
    </row>
    <row r="270" spans="1:4" ht="18">
      <c r="A270" s="54"/>
      <c r="B270" s="54"/>
      <c r="C270" s="55"/>
      <c r="D270" s="55"/>
    </row>
    <row r="271" spans="1:4" ht="18">
      <c r="A271" s="54"/>
      <c r="B271" s="54"/>
      <c r="C271" s="55"/>
      <c r="D271" s="55"/>
    </row>
    <row r="272" spans="1:4" ht="18">
      <c r="A272" s="54"/>
      <c r="B272" s="54"/>
      <c r="C272" s="55"/>
      <c r="D272" s="55"/>
    </row>
    <row r="273" spans="1:4" ht="18">
      <c r="A273" s="54"/>
      <c r="B273" s="54"/>
      <c r="C273" s="55"/>
      <c r="D273" s="55"/>
    </row>
    <row r="274" spans="1:4" ht="18">
      <c r="A274" s="54"/>
      <c r="B274" s="54"/>
      <c r="C274" s="55"/>
      <c r="D274" s="55"/>
    </row>
    <row r="275" spans="1:4" ht="18">
      <c r="A275" s="54"/>
      <c r="B275" s="54"/>
      <c r="C275" s="55"/>
      <c r="D275" s="55"/>
    </row>
    <row r="276" spans="1:4" ht="18">
      <c r="A276" s="54"/>
      <c r="B276" s="54"/>
      <c r="C276" s="55"/>
      <c r="D276" s="55"/>
    </row>
    <row r="277" spans="1:4" ht="18">
      <c r="A277" s="54"/>
      <c r="B277" s="54"/>
      <c r="C277" s="55"/>
      <c r="D277" s="55"/>
    </row>
    <row r="278" spans="1:4" ht="18">
      <c r="A278" s="54"/>
      <c r="B278" s="54"/>
      <c r="C278" s="55"/>
      <c r="D278" s="55"/>
    </row>
    <row r="279" spans="1:4" ht="18">
      <c r="A279" s="54"/>
      <c r="B279" s="54"/>
      <c r="C279" s="55"/>
      <c r="D279" s="55"/>
    </row>
    <row r="280" spans="1:4" ht="18">
      <c r="A280" s="54"/>
      <c r="B280" s="54"/>
      <c r="C280" s="55"/>
      <c r="D280" s="55"/>
    </row>
    <row r="281" spans="1:4" ht="18">
      <c r="A281" s="54"/>
      <c r="B281" s="54"/>
      <c r="C281" s="55"/>
      <c r="D281" s="55"/>
    </row>
    <row r="282" spans="1:4" ht="18">
      <c r="A282" s="54"/>
      <c r="B282" s="54"/>
      <c r="C282" s="55"/>
      <c r="D282" s="55"/>
    </row>
    <row r="283" spans="1:4" ht="18">
      <c r="A283" s="54"/>
      <c r="B283" s="54"/>
      <c r="C283" s="55"/>
      <c r="D283" s="55"/>
    </row>
    <row r="284" spans="1:4" ht="18">
      <c r="A284" s="54"/>
      <c r="B284" s="54"/>
      <c r="C284" s="55"/>
      <c r="D284" s="55"/>
    </row>
    <row r="285" spans="1:4" ht="18">
      <c r="A285" s="54"/>
      <c r="B285" s="54"/>
      <c r="C285" s="55"/>
      <c r="D285" s="55"/>
    </row>
    <row r="286" spans="1:4" ht="18">
      <c r="A286" s="54"/>
      <c r="B286" s="54"/>
      <c r="C286" s="55"/>
      <c r="D286" s="55"/>
    </row>
    <row r="287" spans="1:4" ht="18">
      <c r="A287" s="54"/>
      <c r="B287" s="54"/>
      <c r="C287" s="55"/>
      <c r="D287" s="55"/>
    </row>
    <row r="288" spans="1:4" ht="18">
      <c r="A288" s="54"/>
      <c r="B288" s="54"/>
      <c r="C288" s="55"/>
      <c r="D288" s="55"/>
    </row>
    <row r="289" spans="1:4" ht="18">
      <c r="A289" s="54"/>
      <c r="B289" s="54"/>
      <c r="C289" s="55"/>
      <c r="D289" s="55"/>
    </row>
    <row r="290" spans="1:4" ht="18">
      <c r="A290" s="54"/>
      <c r="B290" s="54"/>
      <c r="C290" s="55"/>
      <c r="D290" s="55"/>
    </row>
    <row r="291" spans="1:4" ht="18">
      <c r="A291" s="54"/>
      <c r="B291" s="54"/>
      <c r="C291" s="55"/>
      <c r="D291" s="55"/>
    </row>
    <row r="292" spans="1:4" ht="18">
      <c r="A292" s="54"/>
      <c r="B292" s="54"/>
      <c r="C292" s="55"/>
      <c r="D292" s="55"/>
    </row>
    <row r="293" spans="1:4" ht="18">
      <c r="A293" s="54"/>
      <c r="B293" s="54"/>
      <c r="C293" s="55"/>
      <c r="D293" s="55"/>
    </row>
    <row r="294" spans="1:4" ht="18">
      <c r="A294" s="54"/>
      <c r="B294" s="54"/>
      <c r="C294" s="55"/>
      <c r="D294" s="55"/>
    </row>
    <row r="295" spans="1:4" ht="18">
      <c r="A295" s="54"/>
      <c r="B295" s="54"/>
      <c r="C295" s="55"/>
      <c r="D295" s="55"/>
    </row>
    <row r="296" spans="1:4" ht="18">
      <c r="A296" s="54"/>
      <c r="B296" s="54"/>
      <c r="C296" s="55"/>
      <c r="D296" s="55"/>
    </row>
    <row r="297" spans="1:4" ht="18">
      <c r="A297" s="54"/>
      <c r="B297" s="54"/>
      <c r="C297" s="55"/>
      <c r="D297" s="55"/>
    </row>
    <row r="298" spans="1:4" ht="18">
      <c r="A298" s="54"/>
      <c r="B298" s="54"/>
      <c r="C298" s="55"/>
      <c r="D298" s="55"/>
    </row>
    <row r="299" spans="1:4" ht="18">
      <c r="A299" s="54"/>
      <c r="B299" s="54"/>
      <c r="C299" s="55"/>
      <c r="D299" s="55"/>
    </row>
    <row r="300" spans="1:4" ht="18">
      <c r="A300" s="54"/>
      <c r="B300" s="54"/>
      <c r="C300" s="55"/>
      <c r="D300" s="55"/>
    </row>
    <row r="301" spans="1:4" ht="18">
      <c r="A301" s="54"/>
      <c r="B301" s="54"/>
      <c r="C301" s="55"/>
      <c r="D301" s="55"/>
    </row>
    <row r="302" spans="1:4" ht="18">
      <c r="A302" s="54"/>
      <c r="B302" s="54"/>
      <c r="C302" s="55"/>
      <c r="D302" s="55"/>
    </row>
    <row r="303" spans="1:4" ht="18">
      <c r="A303" s="54"/>
      <c r="B303" s="54"/>
      <c r="C303" s="55"/>
      <c r="D303" s="55"/>
    </row>
    <row r="304" spans="1:4" ht="18">
      <c r="A304" s="54"/>
      <c r="B304" s="54"/>
      <c r="C304" s="55"/>
      <c r="D304" s="55"/>
    </row>
    <row r="305" spans="1:4" ht="18">
      <c r="A305" s="54"/>
      <c r="B305" s="54"/>
      <c r="C305" s="55"/>
      <c r="D305" s="55"/>
    </row>
    <row r="306" spans="1:4" ht="18">
      <c r="A306" s="54"/>
      <c r="B306" s="54"/>
      <c r="C306" s="55"/>
      <c r="D306" s="55"/>
    </row>
    <row r="307" spans="1:4" ht="18">
      <c r="A307" s="54"/>
      <c r="B307" s="54"/>
      <c r="C307" s="55"/>
      <c r="D307" s="55"/>
    </row>
    <row r="308" spans="1:4" ht="18">
      <c r="A308" s="54"/>
      <c r="B308" s="54"/>
      <c r="C308" s="55"/>
      <c r="D308" s="55"/>
    </row>
    <row r="309" spans="1:4" ht="18">
      <c r="A309" s="54"/>
      <c r="B309" s="54"/>
      <c r="C309" s="55"/>
      <c r="D309" s="55"/>
    </row>
    <row r="310" spans="1:4" ht="18">
      <c r="A310" s="54"/>
      <c r="B310" s="54"/>
      <c r="C310" s="55"/>
      <c r="D310" s="55"/>
    </row>
    <row r="311" spans="1:4" ht="18">
      <c r="A311" s="54"/>
      <c r="B311" s="54"/>
      <c r="C311" s="55"/>
      <c r="D311" s="55"/>
    </row>
    <row r="312" spans="1:4" ht="18">
      <c r="A312" s="54"/>
      <c r="B312" s="54"/>
      <c r="C312" s="55"/>
      <c r="D312" s="55"/>
    </row>
    <row r="313" spans="1:4" ht="18">
      <c r="A313" s="54"/>
      <c r="B313" s="54"/>
      <c r="C313" s="55"/>
      <c r="D313" s="55"/>
    </row>
    <row r="314" spans="1:4" ht="18">
      <c r="A314" s="54"/>
      <c r="B314" s="54"/>
      <c r="C314" s="55"/>
      <c r="D314" s="55"/>
    </row>
    <row r="315" spans="1:4" ht="18">
      <c r="A315" s="54"/>
      <c r="B315" s="54"/>
      <c r="C315" s="55"/>
      <c r="D315" s="55"/>
    </row>
    <row r="316" spans="1:4" ht="18">
      <c r="A316" s="54"/>
      <c r="B316" s="54"/>
      <c r="C316" s="55"/>
      <c r="D316" s="55"/>
    </row>
    <row r="317" spans="1:4" ht="18">
      <c r="A317" s="54"/>
      <c r="B317" s="54"/>
      <c r="C317" s="55"/>
      <c r="D317" s="55"/>
    </row>
    <row r="318" spans="1:4" ht="18">
      <c r="A318" s="54"/>
      <c r="B318" s="54"/>
      <c r="C318" s="55"/>
      <c r="D318" s="55"/>
    </row>
    <row r="319" spans="1:4" ht="18">
      <c r="A319" s="54"/>
      <c r="B319" s="54"/>
      <c r="C319" s="55"/>
      <c r="D319" s="55"/>
    </row>
    <row r="320" spans="1:4" ht="18">
      <c r="A320" s="54"/>
      <c r="B320" s="54"/>
      <c r="C320" s="55"/>
      <c r="D320" s="55"/>
    </row>
    <row r="321" spans="1:4" ht="18">
      <c r="A321" s="54"/>
      <c r="B321" s="54"/>
      <c r="C321" s="55"/>
      <c r="D321" s="55"/>
    </row>
    <row r="322" spans="1:4" ht="18">
      <c r="A322" s="54"/>
      <c r="B322" s="54"/>
      <c r="C322" s="55"/>
      <c r="D322" s="55"/>
    </row>
    <row r="323" spans="1:4" ht="18">
      <c r="A323" s="54"/>
      <c r="B323" s="54"/>
      <c r="C323" s="55"/>
      <c r="D323" s="55"/>
    </row>
    <row r="324" spans="1:4" ht="18">
      <c r="A324" s="54"/>
      <c r="B324" s="54"/>
      <c r="C324" s="55"/>
      <c r="D324" s="55"/>
    </row>
    <row r="325" spans="1:4" ht="18">
      <c r="A325" s="54"/>
      <c r="B325" s="54"/>
      <c r="C325" s="55"/>
      <c r="D325" s="55"/>
    </row>
    <row r="326" spans="1:4" ht="18">
      <c r="A326" s="54"/>
      <c r="B326" s="54"/>
      <c r="C326" s="55"/>
      <c r="D326" s="55"/>
    </row>
    <row r="327" spans="1:4" ht="18">
      <c r="A327" s="54"/>
      <c r="B327" s="54"/>
      <c r="C327" s="55"/>
      <c r="D327" s="55"/>
    </row>
    <row r="328" spans="1:4" ht="18">
      <c r="A328" s="54"/>
      <c r="B328" s="54"/>
      <c r="C328" s="55"/>
      <c r="D328" s="55"/>
    </row>
    <row r="329" spans="1:4" ht="18">
      <c r="A329" s="54"/>
      <c r="B329" s="54"/>
      <c r="C329" s="55"/>
      <c r="D329" s="55"/>
    </row>
    <row r="330" spans="1:4" ht="18">
      <c r="A330" s="54"/>
      <c r="B330" s="54"/>
      <c r="C330" s="55"/>
      <c r="D330" s="55"/>
    </row>
    <row r="331" spans="1:4" ht="18">
      <c r="A331" s="54"/>
      <c r="B331" s="54"/>
      <c r="C331" s="55"/>
      <c r="D331" s="55"/>
    </row>
    <row r="332" spans="1:4" ht="18">
      <c r="A332" s="54"/>
      <c r="B332" s="54"/>
      <c r="C332" s="55"/>
      <c r="D332" s="55"/>
    </row>
    <row r="333" spans="1:4" ht="18">
      <c r="A333" s="54"/>
      <c r="B333" s="54"/>
      <c r="C333" s="55"/>
      <c r="D333" s="55"/>
    </row>
    <row r="334" spans="1:4" ht="18">
      <c r="A334" s="54"/>
      <c r="B334" s="54"/>
      <c r="C334" s="55"/>
      <c r="D334" s="55"/>
    </row>
    <row r="335" spans="1:4" ht="18">
      <c r="A335" s="54"/>
      <c r="B335" s="54"/>
      <c r="C335" s="55"/>
      <c r="D335" s="55"/>
    </row>
    <row r="336" spans="1:4" ht="18">
      <c r="A336" s="54"/>
      <c r="B336" s="54"/>
      <c r="C336" s="55"/>
      <c r="D336" s="55"/>
    </row>
    <row r="337" spans="1:4" ht="18">
      <c r="A337" s="54"/>
      <c r="B337" s="54"/>
      <c r="C337" s="55"/>
      <c r="D337" s="55"/>
    </row>
    <row r="338" spans="1:4" ht="18">
      <c r="A338" s="54"/>
      <c r="B338" s="54"/>
      <c r="C338" s="55"/>
      <c r="D338" s="55"/>
    </row>
    <row r="339" spans="1:4" ht="18">
      <c r="A339" s="54"/>
      <c r="B339" s="54"/>
      <c r="C339" s="55"/>
      <c r="D339" s="55"/>
    </row>
    <row r="340" spans="1:4" ht="18">
      <c r="A340" s="54"/>
      <c r="B340" s="54"/>
      <c r="C340" s="55"/>
      <c r="D340" s="55"/>
    </row>
    <row r="341" spans="1:4" ht="18">
      <c r="A341" s="54"/>
      <c r="B341" s="54"/>
      <c r="C341" s="55"/>
      <c r="D341" s="55"/>
    </row>
    <row r="342" spans="1:4" ht="18">
      <c r="A342" s="54"/>
      <c r="B342" s="54"/>
      <c r="C342" s="55"/>
      <c r="D342" s="55"/>
    </row>
    <row r="343" spans="1:4" ht="18">
      <c r="A343" s="54"/>
      <c r="B343" s="54"/>
      <c r="C343" s="55"/>
      <c r="D343" s="55"/>
    </row>
    <row r="344" spans="1:4" ht="18">
      <c r="A344" s="54"/>
      <c r="B344" s="54"/>
      <c r="C344" s="55"/>
      <c r="D344" s="55"/>
    </row>
    <row r="345" spans="1:4" ht="18">
      <c r="A345" s="54"/>
      <c r="B345" s="54"/>
      <c r="C345" s="55"/>
      <c r="D345" s="55"/>
    </row>
    <row r="346" spans="1:4" ht="18">
      <c r="A346" s="54"/>
      <c r="B346" s="54"/>
      <c r="C346" s="55"/>
      <c r="D346" s="55"/>
    </row>
    <row r="347" spans="1:4" ht="18">
      <c r="A347" s="54"/>
      <c r="B347" s="54"/>
      <c r="C347" s="55"/>
      <c r="D347" s="55"/>
    </row>
    <row r="348" spans="1:4" ht="18">
      <c r="A348" s="54"/>
      <c r="B348" s="54"/>
      <c r="C348" s="55"/>
      <c r="D348" s="55"/>
    </row>
    <row r="349" spans="1:4" ht="18">
      <c r="A349" s="54"/>
      <c r="B349" s="54"/>
      <c r="C349" s="55"/>
      <c r="D349" s="55"/>
    </row>
    <row r="350" spans="1:4" ht="18">
      <c r="A350" s="54"/>
      <c r="B350" s="54"/>
      <c r="C350" s="55"/>
      <c r="D350" s="55"/>
    </row>
    <row r="351" spans="1:4" ht="18">
      <c r="A351" s="54"/>
      <c r="B351" s="54"/>
      <c r="C351" s="55"/>
      <c r="D351" s="55"/>
    </row>
    <row r="352" spans="1:4" ht="18">
      <c r="A352" s="54"/>
      <c r="B352" s="54"/>
      <c r="C352" s="55"/>
      <c r="D352" s="55"/>
    </row>
    <row r="353" spans="1:4" ht="18">
      <c r="A353" s="54"/>
      <c r="B353" s="54"/>
      <c r="C353" s="55"/>
      <c r="D353" s="55"/>
    </row>
    <row r="354" spans="1:4" ht="18">
      <c r="A354" s="54"/>
      <c r="B354" s="54"/>
      <c r="C354" s="55"/>
      <c r="D354" s="55"/>
    </row>
    <row r="355" spans="1:4" ht="18">
      <c r="A355" s="54"/>
      <c r="B355" s="54"/>
      <c r="C355" s="55"/>
      <c r="D355" s="55"/>
    </row>
    <row r="356" spans="1:4" ht="18">
      <c r="A356" s="54"/>
      <c r="B356" s="54"/>
      <c r="C356" s="55"/>
      <c r="D356" s="55"/>
    </row>
    <row r="357" spans="1:4" ht="18">
      <c r="A357" s="54"/>
      <c r="B357" s="54"/>
      <c r="C357" s="55"/>
      <c r="D357" s="55"/>
    </row>
    <row r="358" spans="1:4" ht="18">
      <c r="A358" s="54"/>
      <c r="B358" s="54"/>
      <c r="C358" s="55"/>
      <c r="D358" s="55"/>
    </row>
    <row r="359" spans="1:4" ht="18">
      <c r="A359" s="54"/>
      <c r="B359" s="54"/>
      <c r="C359" s="55"/>
      <c r="D359" s="55"/>
    </row>
    <row r="360" spans="1:4" ht="18">
      <c r="A360" s="54"/>
      <c r="B360" s="54"/>
      <c r="C360" s="55"/>
      <c r="D360" s="55"/>
    </row>
    <row r="361" spans="1:4" ht="18">
      <c r="A361" s="54"/>
      <c r="B361" s="54"/>
      <c r="C361" s="55"/>
      <c r="D361" s="55"/>
    </row>
    <row r="362" spans="1:4" ht="18">
      <c r="A362" s="54"/>
      <c r="B362" s="54"/>
      <c r="C362" s="55"/>
      <c r="D362" s="55"/>
    </row>
    <row r="363" spans="1:4" ht="18">
      <c r="A363" s="54"/>
      <c r="B363" s="54"/>
      <c r="C363" s="55"/>
      <c r="D363" s="55"/>
    </row>
    <row r="364" spans="1:4" ht="18">
      <c r="A364" s="54"/>
      <c r="B364" s="54"/>
      <c r="C364" s="55"/>
      <c r="D364" s="55"/>
    </row>
    <row r="365" spans="1:4" ht="18">
      <c r="A365" s="54"/>
      <c r="B365" s="54"/>
      <c r="C365" s="55"/>
      <c r="D365" s="55"/>
    </row>
    <row r="366" spans="1:4" ht="18">
      <c r="A366" s="54"/>
      <c r="B366" s="54"/>
      <c r="C366" s="55"/>
      <c r="D366" s="55"/>
    </row>
    <row r="367" spans="1:4" ht="18">
      <c r="A367" s="54"/>
      <c r="B367" s="54"/>
      <c r="C367" s="55"/>
      <c r="D367" s="55"/>
    </row>
    <row r="368" spans="1:4" ht="18">
      <c r="A368" s="54"/>
      <c r="B368" s="54"/>
      <c r="C368" s="55"/>
      <c r="D368" s="55"/>
    </row>
    <row r="369" spans="1:4" ht="18">
      <c r="A369" s="54"/>
      <c r="B369" s="54"/>
      <c r="C369" s="55"/>
      <c r="D369" s="55"/>
    </row>
    <row r="370" spans="1:4" ht="18">
      <c r="A370" s="54"/>
      <c r="B370" s="54"/>
      <c r="C370" s="55"/>
      <c r="D370" s="55"/>
    </row>
    <row r="371" spans="1:4" ht="18">
      <c r="A371" s="54"/>
      <c r="B371" s="54"/>
      <c r="C371" s="55"/>
      <c r="D371" s="55"/>
    </row>
    <row r="372" spans="1:4" ht="18">
      <c r="A372" s="54"/>
      <c r="B372" s="54"/>
      <c r="C372" s="55"/>
      <c r="D372" s="55"/>
    </row>
    <row r="373" spans="1:4" ht="18">
      <c r="A373" s="54"/>
      <c r="B373" s="54"/>
      <c r="C373" s="55"/>
      <c r="D373" s="55"/>
    </row>
    <row r="374" spans="1:4" ht="18">
      <c r="A374" s="54"/>
      <c r="B374" s="54"/>
      <c r="C374" s="55"/>
      <c r="D374" s="55"/>
    </row>
    <row r="375" spans="1:4" ht="18">
      <c r="A375" s="54"/>
      <c r="B375" s="54"/>
      <c r="C375" s="55"/>
      <c r="D375" s="55"/>
    </row>
    <row r="376" spans="1:4" ht="18">
      <c r="A376" s="54"/>
      <c r="B376" s="54"/>
      <c r="C376" s="55"/>
      <c r="D376" s="55"/>
    </row>
    <row r="377" spans="1:4" ht="18">
      <c r="A377" s="54"/>
      <c r="B377" s="54"/>
      <c r="C377" s="55"/>
      <c r="D377" s="55"/>
    </row>
    <row r="378" spans="1:4" ht="18">
      <c r="A378" s="54"/>
      <c r="B378" s="54"/>
      <c r="C378" s="55"/>
      <c r="D378" s="55"/>
    </row>
    <row r="379" spans="1:4" ht="18">
      <c r="A379" s="54"/>
      <c r="B379" s="54"/>
      <c r="C379" s="55"/>
      <c r="D379" s="55"/>
    </row>
    <row r="380" spans="1:4" ht="18">
      <c r="A380" s="54"/>
      <c r="B380" s="54"/>
      <c r="C380" s="55"/>
      <c r="D380" s="55"/>
    </row>
    <row r="381" spans="1:4" ht="18">
      <c r="A381" s="54"/>
      <c r="B381" s="54"/>
      <c r="C381" s="55"/>
      <c r="D381" s="55"/>
    </row>
    <row r="382" spans="1:4" ht="18">
      <c r="A382" s="54"/>
      <c r="B382" s="54"/>
      <c r="C382" s="55"/>
      <c r="D382" s="55"/>
    </row>
    <row r="383" spans="1:4" ht="18">
      <c r="A383" s="54"/>
      <c r="B383" s="54"/>
      <c r="C383" s="55"/>
      <c r="D383" s="55"/>
    </row>
    <row r="384" spans="1:4" ht="18">
      <c r="A384" s="54"/>
      <c r="B384" s="54"/>
      <c r="C384" s="55"/>
      <c r="D384" s="55"/>
    </row>
    <row r="385" spans="1:4" ht="18">
      <c r="A385" s="54"/>
      <c r="B385" s="54"/>
      <c r="C385" s="55"/>
      <c r="D385" s="55"/>
    </row>
    <row r="386" spans="1:4" ht="18">
      <c r="A386" s="54"/>
      <c r="B386" s="54"/>
      <c r="C386" s="55"/>
      <c r="D386" s="55"/>
    </row>
    <row r="387" spans="1:4" ht="18">
      <c r="A387" s="54"/>
      <c r="B387" s="54"/>
      <c r="C387" s="55"/>
      <c r="D387" s="55"/>
    </row>
    <row r="388" spans="1:4" ht="18">
      <c r="A388" s="54"/>
      <c r="B388" s="54"/>
      <c r="C388" s="55"/>
      <c r="D388" s="55"/>
    </row>
    <row r="389" spans="1:4" ht="18">
      <c r="A389" s="54"/>
      <c r="B389" s="54"/>
      <c r="C389" s="55"/>
      <c r="D389" s="55"/>
    </row>
    <row r="390" spans="1:4" ht="18">
      <c r="A390" s="54"/>
      <c r="B390" s="54"/>
      <c r="C390" s="55"/>
      <c r="D390" s="55"/>
    </row>
    <row r="391" spans="1:4" ht="18">
      <c r="A391" s="54"/>
      <c r="B391" s="54"/>
      <c r="C391" s="55"/>
      <c r="D391" s="55"/>
    </row>
    <row r="392" spans="1:4" ht="18">
      <c r="A392" s="54"/>
      <c r="B392" s="54"/>
      <c r="C392" s="55"/>
      <c r="D392" s="55"/>
    </row>
    <row r="393" spans="1:4" ht="18">
      <c r="A393" s="54"/>
      <c r="B393" s="54"/>
      <c r="C393" s="55"/>
      <c r="D393" s="55"/>
    </row>
    <row r="394" spans="1:4" ht="18">
      <c r="A394" s="54"/>
      <c r="B394" s="54"/>
      <c r="C394" s="55"/>
      <c r="D394" s="55"/>
    </row>
    <row r="395" spans="1:4" ht="18">
      <c r="A395" s="54"/>
      <c r="B395" s="54"/>
      <c r="C395" s="55"/>
      <c r="D395" s="55"/>
    </row>
    <row r="396" spans="1:4" ht="18">
      <c r="A396" s="54"/>
      <c r="B396" s="54"/>
      <c r="C396" s="55"/>
      <c r="D396" s="55"/>
    </row>
    <row r="397" spans="1:4" ht="18">
      <c r="A397" s="54"/>
      <c r="B397" s="54"/>
      <c r="C397" s="55"/>
      <c r="D397" s="55"/>
    </row>
    <row r="398" spans="1:4" ht="18">
      <c r="A398" s="54"/>
      <c r="B398" s="54"/>
      <c r="C398" s="55"/>
      <c r="D398" s="55"/>
    </row>
    <row r="399" spans="1:4" ht="18">
      <c r="A399" s="54"/>
      <c r="B399" s="54"/>
      <c r="C399" s="55"/>
      <c r="D399" s="55"/>
    </row>
    <row r="400" spans="1:4" ht="18">
      <c r="A400" s="54"/>
      <c r="B400" s="54"/>
      <c r="C400" s="55"/>
      <c r="D400" s="55"/>
    </row>
    <row r="401" spans="1:4" ht="18">
      <c r="A401" s="54"/>
      <c r="B401" s="54"/>
      <c r="C401" s="55"/>
      <c r="D401" s="55"/>
    </row>
    <row r="402" spans="1:4" ht="18">
      <c r="A402" s="54"/>
      <c r="B402" s="54"/>
      <c r="C402" s="55"/>
      <c r="D402" s="55"/>
    </row>
    <row r="403" spans="1:4" ht="18">
      <c r="A403" s="54"/>
      <c r="B403" s="54"/>
      <c r="C403" s="55"/>
      <c r="D403" s="55"/>
    </row>
    <row r="404" spans="1:4" ht="18">
      <c r="A404" s="54"/>
      <c r="B404" s="54"/>
      <c r="C404" s="55"/>
      <c r="D404" s="55"/>
    </row>
    <row r="405" spans="1:4" ht="18">
      <c r="A405" s="54"/>
      <c r="B405" s="54"/>
      <c r="C405" s="55"/>
      <c r="D405" s="55"/>
    </row>
    <row r="406" spans="1:4" ht="18">
      <c r="A406" s="54"/>
      <c r="B406" s="54"/>
      <c r="C406" s="55"/>
      <c r="D406" s="55"/>
    </row>
    <row r="407" spans="1:4" ht="18">
      <c r="A407" s="54"/>
      <c r="B407" s="54"/>
      <c r="C407" s="55"/>
      <c r="D407" s="55"/>
    </row>
    <row r="408" spans="1:4" ht="18">
      <c r="A408" s="54"/>
      <c r="B408" s="54"/>
      <c r="C408" s="55"/>
      <c r="D408" s="55"/>
    </row>
    <row r="409" spans="1:4" ht="18">
      <c r="A409" s="54"/>
      <c r="B409" s="54"/>
      <c r="C409" s="55"/>
      <c r="D409" s="55"/>
    </row>
    <row r="410" spans="1:4" ht="18">
      <c r="A410" s="54"/>
      <c r="B410" s="54"/>
      <c r="C410" s="55"/>
      <c r="D410" s="55"/>
    </row>
    <row r="411" spans="1:4" ht="18">
      <c r="A411" s="54"/>
      <c r="B411" s="54"/>
      <c r="C411" s="55"/>
      <c r="D411" s="55"/>
    </row>
    <row r="412" spans="1:4" ht="18">
      <c r="A412" s="54"/>
      <c r="B412" s="54"/>
      <c r="C412" s="55"/>
      <c r="D412" s="55"/>
    </row>
    <row r="413" spans="1:4" ht="18">
      <c r="A413" s="54"/>
      <c r="B413" s="54"/>
      <c r="C413" s="55"/>
      <c r="D413" s="55"/>
    </row>
    <row r="414" spans="1:4" ht="18">
      <c r="A414" s="54"/>
      <c r="B414" s="54"/>
      <c r="C414" s="55"/>
      <c r="D414" s="55"/>
    </row>
    <row r="415" spans="1:4" ht="18">
      <c r="A415" s="54"/>
      <c r="B415" s="54"/>
      <c r="C415" s="55"/>
      <c r="D415" s="55"/>
    </row>
    <row r="416" spans="1:4" ht="18">
      <c r="A416" s="54"/>
      <c r="B416" s="54"/>
      <c r="C416" s="55"/>
      <c r="D416" s="55"/>
    </row>
    <row r="417" spans="1:4" ht="18">
      <c r="A417" s="54"/>
      <c r="B417" s="54"/>
      <c r="C417" s="55"/>
      <c r="D417" s="55"/>
    </row>
    <row r="418" spans="1:4" ht="18">
      <c r="A418" s="54"/>
      <c r="B418" s="54"/>
      <c r="C418" s="55"/>
      <c r="D418" s="55"/>
    </row>
    <row r="419" spans="1:4" ht="18">
      <c r="A419" s="54"/>
      <c r="B419" s="54"/>
      <c r="C419" s="55"/>
      <c r="D419" s="55"/>
    </row>
    <row r="420" spans="1:4" ht="18">
      <c r="A420" s="54"/>
      <c r="B420" s="54"/>
      <c r="C420" s="55"/>
      <c r="D420" s="55"/>
    </row>
    <row r="421" spans="1:4" ht="18">
      <c r="A421" s="54"/>
      <c r="B421" s="54"/>
      <c r="C421" s="55"/>
      <c r="D421" s="55"/>
    </row>
    <row r="422" spans="1:4" ht="18">
      <c r="A422" s="54"/>
      <c r="B422" s="54"/>
      <c r="C422" s="55"/>
      <c r="D422" s="55"/>
    </row>
    <row r="423" spans="1:4" ht="18">
      <c r="A423" s="54"/>
      <c r="B423" s="54"/>
      <c r="C423" s="55"/>
      <c r="D423" s="55"/>
    </row>
    <row r="424" spans="1:4" ht="18">
      <c r="A424" s="54"/>
      <c r="B424" s="54"/>
      <c r="C424" s="55"/>
      <c r="D424" s="55"/>
    </row>
    <row r="425" spans="1:4" ht="18">
      <c r="A425" s="54"/>
      <c r="B425" s="54"/>
      <c r="C425" s="55"/>
      <c r="D425" s="55"/>
    </row>
    <row r="426" spans="1:4" ht="18">
      <c r="A426" s="54"/>
      <c r="B426" s="54"/>
      <c r="C426" s="55"/>
      <c r="D426" s="55"/>
    </row>
    <row r="427" spans="1:4" ht="18">
      <c r="A427" s="54"/>
      <c r="B427" s="54"/>
      <c r="C427" s="55"/>
      <c r="D427" s="55"/>
    </row>
    <row r="428" spans="1:4" ht="18">
      <c r="A428" s="54"/>
      <c r="B428" s="54"/>
      <c r="C428" s="55"/>
      <c r="D428" s="55"/>
    </row>
    <row r="429" spans="1:4" ht="18">
      <c r="A429" s="54"/>
      <c r="B429" s="54"/>
      <c r="C429" s="55"/>
      <c r="D429" s="55"/>
    </row>
    <row r="430" spans="1:4" ht="18">
      <c r="A430" s="54"/>
      <c r="B430" s="54"/>
      <c r="C430" s="55"/>
      <c r="D430" s="55"/>
    </row>
    <row r="431" spans="1:4" ht="18">
      <c r="A431" s="54"/>
      <c r="B431" s="54"/>
      <c r="C431" s="55"/>
      <c r="D431" s="55"/>
    </row>
    <row r="432" spans="1:4" ht="18">
      <c r="A432" s="54"/>
      <c r="B432" s="54"/>
      <c r="C432" s="55"/>
      <c r="D432" s="55"/>
    </row>
    <row r="433" spans="1:4" ht="18">
      <c r="A433" s="54"/>
      <c r="B433" s="54"/>
      <c r="C433" s="55"/>
      <c r="D433" s="55"/>
    </row>
    <row r="434" spans="1:4" ht="18">
      <c r="A434" s="54"/>
      <c r="B434" s="54"/>
      <c r="C434" s="55"/>
      <c r="D434" s="55"/>
    </row>
    <row r="435" spans="1:4" ht="18">
      <c r="A435" s="54"/>
      <c r="B435" s="54"/>
      <c r="C435" s="55"/>
      <c r="D435" s="55"/>
    </row>
    <row r="436" spans="1:4" ht="18">
      <c r="A436" s="54"/>
      <c r="B436" s="54"/>
      <c r="C436" s="55"/>
      <c r="D436" s="55"/>
    </row>
    <row r="437" spans="1:4" ht="18">
      <c r="A437" s="54"/>
      <c r="B437" s="54"/>
      <c r="C437" s="55"/>
      <c r="D437" s="55"/>
    </row>
    <row r="438" spans="1:4" ht="18">
      <c r="A438" s="54"/>
      <c r="B438" s="54"/>
      <c r="C438" s="55"/>
      <c r="D438" s="55"/>
    </row>
    <row r="439" spans="1:4" ht="18">
      <c r="A439" s="54"/>
      <c r="B439" s="54"/>
      <c r="C439" s="55"/>
      <c r="D439" s="55"/>
    </row>
    <row r="440" spans="1:4" ht="18">
      <c r="A440" s="54"/>
      <c r="B440" s="54"/>
      <c r="C440" s="55"/>
      <c r="D440" s="55"/>
    </row>
    <row r="441" spans="1:4" ht="18">
      <c r="A441" s="54"/>
      <c r="B441" s="54"/>
      <c r="C441" s="55"/>
      <c r="D441" s="55"/>
    </row>
    <row r="442" spans="1:4" ht="18">
      <c r="A442" s="54"/>
      <c r="B442" s="54"/>
      <c r="C442" s="55"/>
      <c r="D442" s="55"/>
    </row>
    <row r="443" spans="1:4" ht="18">
      <c r="A443" s="54"/>
      <c r="B443" s="54"/>
      <c r="C443" s="55"/>
      <c r="D443" s="55"/>
    </row>
    <row r="444" spans="1:4" ht="18">
      <c r="A444" s="54"/>
      <c r="B444" s="54"/>
      <c r="C444" s="55"/>
      <c r="D444" s="55"/>
    </row>
    <row r="445" spans="1:4" ht="18">
      <c r="A445" s="54"/>
      <c r="B445" s="54"/>
      <c r="C445" s="55"/>
      <c r="D445" s="55"/>
    </row>
    <row r="446" spans="1:4" ht="18">
      <c r="A446" s="54"/>
      <c r="B446" s="54"/>
      <c r="C446" s="55"/>
      <c r="D446" s="55"/>
    </row>
    <row r="447" spans="1:4" ht="18">
      <c r="A447" s="54"/>
      <c r="B447" s="54"/>
      <c r="C447" s="55"/>
      <c r="D447" s="55"/>
    </row>
    <row r="448" spans="1:4" ht="18">
      <c r="A448" s="54"/>
      <c r="B448" s="54"/>
      <c r="C448" s="55"/>
      <c r="D448" s="55"/>
    </row>
    <row r="449" spans="1:4" ht="18">
      <c r="A449" s="54"/>
      <c r="B449" s="54"/>
      <c r="C449" s="55"/>
      <c r="D449" s="55"/>
    </row>
    <row r="450" spans="1:4" ht="18">
      <c r="A450" s="54"/>
      <c r="B450" s="54"/>
      <c r="C450" s="55"/>
      <c r="D450" s="55"/>
    </row>
    <row r="451" spans="1:4" ht="18">
      <c r="A451" s="54"/>
      <c r="B451" s="54"/>
      <c r="C451" s="55"/>
      <c r="D451" s="55"/>
    </row>
    <row r="452" spans="1:4" ht="18">
      <c r="A452" s="54"/>
      <c r="B452" s="54"/>
      <c r="C452" s="55"/>
      <c r="D452" s="55"/>
    </row>
    <row r="453" spans="1:4" ht="18">
      <c r="A453" s="54"/>
      <c r="B453" s="54"/>
      <c r="C453" s="55"/>
      <c r="D453" s="55"/>
    </row>
    <row r="454" spans="1:4" ht="18">
      <c r="A454" s="54"/>
      <c r="B454" s="54"/>
      <c r="C454" s="55"/>
      <c r="D454" s="55"/>
    </row>
    <row r="455" spans="1:4" ht="18">
      <c r="A455" s="54"/>
      <c r="B455" s="54"/>
      <c r="C455" s="55"/>
      <c r="D455" s="55"/>
    </row>
    <row r="456" spans="1:4" ht="18">
      <c r="A456" s="54"/>
      <c r="B456" s="54"/>
      <c r="C456" s="55"/>
      <c r="D456" s="55"/>
    </row>
    <row r="457" spans="1:4" ht="18">
      <c r="A457" s="54"/>
      <c r="B457" s="54"/>
      <c r="C457" s="55"/>
      <c r="D457" s="55"/>
    </row>
    <row r="458" spans="1:4" ht="18">
      <c r="A458" s="54"/>
      <c r="B458" s="54"/>
      <c r="C458" s="55"/>
      <c r="D458" s="55"/>
    </row>
    <row r="459" spans="1:4" ht="18">
      <c r="A459" s="54"/>
      <c r="B459" s="54"/>
      <c r="C459" s="55"/>
      <c r="D459" s="55"/>
    </row>
    <row r="460" spans="1:4" ht="18">
      <c r="A460" s="54"/>
      <c r="B460" s="54"/>
      <c r="C460" s="55"/>
      <c r="D460" s="55"/>
    </row>
    <row r="461" spans="1:4" ht="18">
      <c r="A461" s="54"/>
      <c r="B461" s="54"/>
      <c r="C461" s="55"/>
      <c r="D461" s="55"/>
    </row>
    <row r="462" spans="1:4" ht="18">
      <c r="A462" s="54"/>
      <c r="B462" s="54"/>
      <c r="C462" s="55"/>
      <c r="D462" s="55"/>
    </row>
    <row r="463" spans="1:4" ht="18">
      <c r="A463" s="54"/>
      <c r="B463" s="54"/>
      <c r="C463" s="55"/>
      <c r="D463" s="55"/>
    </row>
    <row r="464" spans="1:4" ht="18">
      <c r="A464" s="54"/>
      <c r="B464" s="54"/>
      <c r="C464" s="55"/>
      <c r="D464" s="55"/>
    </row>
    <row r="465" spans="1:4" ht="18">
      <c r="A465" s="54"/>
      <c r="B465" s="54"/>
      <c r="C465" s="55"/>
      <c r="D465" s="55"/>
    </row>
    <row r="466" spans="1:4" ht="18">
      <c r="A466" s="54"/>
      <c r="B466" s="54"/>
      <c r="C466" s="55"/>
      <c r="D466" s="55"/>
    </row>
    <row r="467" spans="1:4" ht="18">
      <c r="A467" s="54"/>
      <c r="B467" s="54"/>
      <c r="C467" s="55"/>
      <c r="D467" s="55"/>
    </row>
    <row r="468" spans="1:4" ht="18">
      <c r="A468" s="54"/>
      <c r="B468" s="54"/>
      <c r="C468" s="55"/>
      <c r="D468" s="55"/>
    </row>
    <row r="469" spans="1:4" ht="18">
      <c r="A469" s="54"/>
      <c r="B469" s="54"/>
      <c r="C469" s="55"/>
      <c r="D469" s="55"/>
    </row>
    <row r="470" spans="1:4" ht="18">
      <c r="A470" s="54"/>
      <c r="B470" s="54"/>
      <c r="C470" s="55"/>
      <c r="D470" s="55"/>
    </row>
    <row r="471" spans="1:4" ht="18">
      <c r="A471" s="54"/>
      <c r="B471" s="54"/>
      <c r="C471" s="55"/>
      <c r="D471" s="55"/>
    </row>
    <row r="472" spans="1:4" ht="18">
      <c r="A472" s="54"/>
      <c r="B472" s="54"/>
      <c r="C472" s="55"/>
      <c r="D472" s="55"/>
    </row>
    <row r="473" spans="1:4" ht="18">
      <c r="A473" s="54"/>
      <c r="B473" s="54"/>
      <c r="C473" s="55"/>
      <c r="D473" s="55"/>
    </row>
    <row r="474" spans="1:4" ht="18">
      <c r="A474" s="54"/>
      <c r="B474" s="54"/>
      <c r="C474" s="55"/>
      <c r="D474" s="55"/>
    </row>
    <row r="475" spans="1:4" ht="18">
      <c r="A475" s="54"/>
      <c r="B475" s="54"/>
      <c r="C475" s="55"/>
      <c r="D475" s="55"/>
    </row>
    <row r="476" spans="1:4" ht="18">
      <c r="A476" s="54"/>
      <c r="B476" s="54"/>
      <c r="C476" s="55"/>
      <c r="D476" s="55"/>
    </row>
    <row r="477" spans="1:4" ht="18">
      <c r="A477" s="54"/>
      <c r="B477" s="54"/>
      <c r="C477" s="55"/>
      <c r="D477" s="55"/>
    </row>
    <row r="478" spans="1:4" ht="18">
      <c r="A478" s="54"/>
      <c r="B478" s="54"/>
      <c r="C478" s="55"/>
      <c r="D478" s="55"/>
    </row>
    <row r="479" spans="1:4" ht="18">
      <c r="A479" s="54"/>
      <c r="B479" s="54"/>
      <c r="C479" s="55"/>
      <c r="D479" s="55"/>
    </row>
    <row r="480" spans="1:4" ht="18">
      <c r="A480" s="54"/>
      <c r="B480" s="54"/>
      <c r="C480" s="55"/>
      <c r="D480" s="55"/>
    </row>
    <row r="481" spans="1:4" ht="18">
      <c r="A481" s="54"/>
      <c r="B481" s="54"/>
      <c r="C481" s="55"/>
      <c r="D481" s="55"/>
    </row>
    <row r="482" spans="1:4" ht="18">
      <c r="A482" s="54"/>
      <c r="B482" s="54"/>
      <c r="C482" s="55"/>
      <c r="D482" s="55"/>
    </row>
    <row r="483" spans="1:4" ht="18">
      <c r="A483" s="54"/>
      <c r="B483" s="54"/>
      <c r="C483" s="55"/>
      <c r="D483" s="55"/>
    </row>
    <row r="484" spans="1:4" ht="18">
      <c r="A484" s="54"/>
      <c r="B484" s="54"/>
      <c r="C484" s="55"/>
      <c r="D484" s="55"/>
    </row>
    <row r="485" spans="1:4" ht="18">
      <c r="A485" s="54"/>
      <c r="B485" s="54"/>
      <c r="C485" s="55"/>
      <c r="D485" s="55"/>
    </row>
    <row r="486" spans="1:4" ht="18">
      <c r="A486" s="54"/>
      <c r="B486" s="54"/>
      <c r="C486" s="55"/>
      <c r="D486" s="55"/>
    </row>
    <row r="487" spans="1:4" ht="18">
      <c r="A487" s="54"/>
      <c r="B487" s="54"/>
      <c r="C487" s="55"/>
      <c r="D487" s="55"/>
    </row>
    <row r="488" spans="1:4" ht="18">
      <c r="A488" s="54"/>
      <c r="B488" s="54"/>
      <c r="C488" s="55"/>
      <c r="D488" s="55"/>
    </row>
    <row r="489" spans="1:4" ht="18">
      <c r="A489" s="54"/>
      <c r="B489" s="54"/>
      <c r="C489" s="55"/>
      <c r="D489" s="55"/>
    </row>
    <row r="490" spans="1:4" ht="18">
      <c r="A490" s="54"/>
      <c r="B490" s="54"/>
      <c r="C490" s="55"/>
      <c r="D490" s="55"/>
    </row>
    <row r="491" spans="1:4" ht="18">
      <c r="A491" s="54"/>
      <c r="B491" s="54"/>
      <c r="C491" s="55"/>
      <c r="D491" s="55"/>
    </row>
    <row r="492" spans="1:4" ht="18">
      <c r="A492" s="54"/>
      <c r="B492" s="54"/>
      <c r="C492" s="55"/>
      <c r="D492" s="55"/>
    </row>
    <row r="493" spans="1:4" ht="18">
      <c r="A493" s="54"/>
      <c r="B493" s="54"/>
      <c r="C493" s="55"/>
      <c r="D493" s="55"/>
    </row>
    <row r="494" spans="1:4" ht="18">
      <c r="A494" s="54"/>
      <c r="B494" s="54"/>
      <c r="C494" s="55"/>
      <c r="D494" s="55"/>
    </row>
    <row r="495" spans="1:4" ht="18">
      <c r="A495" s="54"/>
      <c r="B495" s="54"/>
      <c r="C495" s="55"/>
      <c r="D495" s="55"/>
    </row>
    <row r="496" spans="1:4" ht="18">
      <c r="A496" s="54"/>
      <c r="B496" s="54"/>
      <c r="C496" s="55"/>
      <c r="D496" s="55"/>
    </row>
    <row r="497" spans="1:4" ht="18">
      <c r="A497" s="54"/>
      <c r="B497" s="54"/>
      <c r="C497" s="55"/>
      <c r="D497" s="55"/>
    </row>
    <row r="498" spans="1:4" ht="18">
      <c r="A498" s="54"/>
      <c r="B498" s="54"/>
      <c r="C498" s="55"/>
      <c r="D498" s="55"/>
    </row>
    <row r="499" spans="1:4" ht="18">
      <c r="A499" s="54"/>
      <c r="B499" s="54"/>
      <c r="C499" s="55"/>
      <c r="D499" s="55"/>
    </row>
    <row r="500" spans="1:4" ht="18">
      <c r="A500" s="54"/>
      <c r="B500" s="54"/>
      <c r="C500" s="55"/>
      <c r="D500" s="55"/>
    </row>
    <row r="501" spans="1:4" ht="18">
      <c r="A501" s="54"/>
      <c r="B501" s="54"/>
      <c r="C501" s="55"/>
      <c r="D501" s="55"/>
    </row>
    <row r="502" spans="1:4" ht="18">
      <c r="A502" s="54"/>
      <c r="B502" s="54"/>
      <c r="C502" s="55"/>
      <c r="D502" s="55"/>
    </row>
    <row r="503" spans="1:4" ht="18">
      <c r="A503" s="54"/>
      <c r="B503" s="54"/>
      <c r="C503" s="55"/>
      <c r="D503" s="55"/>
    </row>
    <row r="504" spans="1:4" ht="18">
      <c r="A504" s="54"/>
      <c r="B504" s="54"/>
      <c r="C504" s="55"/>
      <c r="D504" s="55"/>
    </row>
    <row r="505" spans="1:4" ht="18">
      <c r="A505" s="54"/>
      <c r="B505" s="54"/>
      <c r="C505" s="55"/>
      <c r="D505" s="55"/>
    </row>
    <row r="506" spans="1:4" ht="18">
      <c r="A506" s="54"/>
      <c r="B506" s="54"/>
      <c r="C506" s="55"/>
      <c r="D506" s="55"/>
    </row>
    <row r="507" spans="1:4" ht="18">
      <c r="A507" s="54"/>
      <c r="B507" s="54"/>
      <c r="C507" s="55"/>
      <c r="D507" s="55"/>
    </row>
    <row r="508" spans="1:4" ht="18">
      <c r="A508" s="54"/>
      <c r="B508" s="54"/>
      <c r="C508" s="55"/>
      <c r="D508" s="55"/>
    </row>
    <row r="509" spans="1:4" ht="18">
      <c r="A509" s="54"/>
      <c r="B509" s="54"/>
      <c r="C509" s="55"/>
      <c r="D509" s="55"/>
    </row>
    <row r="510" spans="1:4" ht="18">
      <c r="A510" s="54"/>
      <c r="B510" s="54"/>
      <c r="C510" s="55"/>
      <c r="D510" s="55"/>
    </row>
    <row r="511" spans="1:4" ht="18">
      <c r="A511" s="54"/>
      <c r="B511" s="54"/>
      <c r="C511" s="55"/>
      <c r="D511" s="55"/>
    </row>
    <row r="512" spans="1:4" ht="18">
      <c r="A512" s="54"/>
      <c r="B512" s="54"/>
      <c r="C512" s="55"/>
      <c r="D512" s="55"/>
    </row>
    <row r="513" spans="1:4" ht="18">
      <c r="A513" s="54"/>
      <c r="B513" s="54"/>
      <c r="C513" s="55"/>
      <c r="D513" s="55"/>
    </row>
    <row r="514" spans="1:4" ht="18">
      <c r="A514" s="54"/>
      <c r="B514" s="54"/>
      <c r="C514" s="55"/>
      <c r="D514" s="55"/>
    </row>
    <row r="515" spans="1:4" ht="18">
      <c r="A515" s="54"/>
      <c r="B515" s="54"/>
      <c r="C515" s="55"/>
      <c r="D515" s="55"/>
    </row>
    <row r="516" spans="1:4" ht="18">
      <c r="A516" s="54"/>
      <c r="B516" s="54"/>
      <c r="C516" s="55"/>
      <c r="D516" s="55"/>
    </row>
    <row r="517" spans="1:4" ht="18">
      <c r="A517" s="54"/>
      <c r="B517" s="54"/>
      <c r="C517" s="55"/>
      <c r="D517" s="55"/>
    </row>
    <row r="518" spans="1:4" ht="18">
      <c r="A518" s="54"/>
      <c r="B518" s="54"/>
      <c r="C518" s="55"/>
      <c r="D518" s="55"/>
    </row>
    <row r="519" spans="1:4" ht="18">
      <c r="A519" s="54"/>
      <c r="B519" s="54"/>
      <c r="C519" s="55"/>
      <c r="D519" s="55"/>
    </row>
    <row r="520" spans="1:4" ht="18">
      <c r="A520" s="54"/>
      <c r="B520" s="54"/>
      <c r="C520" s="55"/>
      <c r="D520" s="55"/>
    </row>
    <row r="521" spans="1:4" ht="18">
      <c r="A521" s="54"/>
      <c r="B521" s="54"/>
      <c r="C521" s="55"/>
      <c r="D521" s="55"/>
    </row>
    <row r="522" spans="1:4" ht="18">
      <c r="A522" s="54"/>
      <c r="B522" s="54"/>
      <c r="C522" s="55"/>
      <c r="D522" s="55"/>
    </row>
    <row r="523" spans="1:4" ht="18">
      <c r="A523" s="54"/>
      <c r="B523" s="54"/>
      <c r="C523" s="55"/>
      <c r="D523" s="55"/>
    </row>
    <row r="524" spans="1:4" ht="18">
      <c r="A524" s="54"/>
      <c r="B524" s="54"/>
      <c r="C524" s="55"/>
      <c r="D524" s="55"/>
    </row>
    <row r="525" spans="1:4" ht="18">
      <c r="A525" s="54"/>
      <c r="B525" s="54"/>
      <c r="C525" s="55"/>
      <c r="D525" s="55"/>
    </row>
    <row r="526" spans="1:4" ht="18">
      <c r="A526" s="54"/>
      <c r="B526" s="54"/>
      <c r="C526" s="55"/>
      <c r="D526" s="55"/>
    </row>
    <row r="527" spans="1:4" ht="18">
      <c r="A527" s="54"/>
      <c r="B527" s="54"/>
      <c r="C527" s="55"/>
      <c r="D527" s="55"/>
    </row>
    <row r="528" spans="1:4" ht="18">
      <c r="A528" s="54"/>
      <c r="B528" s="54"/>
      <c r="C528" s="55"/>
      <c r="D528" s="55"/>
    </row>
    <row r="529" spans="1:4" ht="18">
      <c r="A529" s="54"/>
      <c r="B529" s="54"/>
      <c r="C529" s="55"/>
      <c r="D529" s="55"/>
    </row>
    <row r="530" spans="1:4" ht="18">
      <c r="A530" s="54"/>
      <c r="B530" s="54"/>
      <c r="C530" s="55"/>
      <c r="D530" s="55"/>
    </row>
    <row r="531" spans="1:4" ht="18">
      <c r="A531" s="54"/>
      <c r="B531" s="54"/>
      <c r="C531" s="55"/>
      <c r="D531" s="55"/>
    </row>
    <row r="532" spans="1:4" ht="18">
      <c r="A532" s="54"/>
      <c r="B532" s="54"/>
      <c r="C532" s="55"/>
      <c r="D532" s="55"/>
    </row>
    <row r="533" spans="1:4" ht="18">
      <c r="A533" s="54"/>
      <c r="B533" s="54"/>
      <c r="C533" s="55"/>
      <c r="D533" s="55"/>
    </row>
    <row r="534" spans="1:4" ht="18">
      <c r="A534" s="54"/>
      <c r="B534" s="54"/>
      <c r="C534" s="55"/>
      <c r="D534" s="55"/>
    </row>
    <row r="535" spans="1:4" ht="18">
      <c r="A535" s="54"/>
      <c r="B535" s="54"/>
      <c r="C535" s="55"/>
      <c r="D535" s="55"/>
    </row>
    <row r="536" spans="1:4" ht="18">
      <c r="A536" s="54"/>
      <c r="B536" s="54"/>
      <c r="C536" s="55"/>
      <c r="D536" s="55"/>
    </row>
    <row r="537" spans="1:4" ht="18">
      <c r="A537" s="54"/>
      <c r="B537" s="54"/>
      <c r="C537" s="55"/>
      <c r="D537" s="55"/>
    </row>
    <row r="538" spans="1:4" ht="18">
      <c r="A538" s="54"/>
      <c r="B538" s="54"/>
      <c r="C538" s="55"/>
      <c r="D538" s="55"/>
    </row>
    <row r="539" spans="1:4" ht="18">
      <c r="A539" s="54"/>
      <c r="B539" s="54"/>
      <c r="C539" s="55"/>
      <c r="D539" s="55"/>
    </row>
    <row r="540" spans="1:4" ht="18">
      <c r="A540" s="54"/>
      <c r="B540" s="54"/>
      <c r="C540" s="55"/>
      <c r="D540" s="55"/>
    </row>
    <row r="541" spans="1:4" ht="18">
      <c r="A541" s="54"/>
      <c r="B541" s="54"/>
      <c r="C541" s="55"/>
      <c r="D541" s="55"/>
    </row>
    <row r="542" spans="1:4" ht="18">
      <c r="A542" s="54"/>
      <c r="B542" s="54"/>
      <c r="C542" s="55"/>
      <c r="D542" s="55"/>
    </row>
    <row r="543" spans="1:4" ht="18">
      <c r="A543" s="54"/>
      <c r="B543" s="54"/>
      <c r="C543" s="55"/>
      <c r="D543" s="55"/>
    </row>
    <row r="544" spans="1:4" ht="18">
      <c r="A544" s="54"/>
      <c r="B544" s="54"/>
      <c r="C544" s="55"/>
      <c r="D544" s="55"/>
    </row>
    <row r="545" spans="1:4" ht="18">
      <c r="A545" s="54"/>
      <c r="B545" s="54"/>
      <c r="C545" s="55"/>
      <c r="D545" s="55"/>
    </row>
    <row r="546" spans="1:4" ht="18">
      <c r="A546" s="54"/>
      <c r="B546" s="54"/>
      <c r="C546" s="55"/>
      <c r="D546" s="55"/>
    </row>
    <row r="547" spans="1:4" ht="18">
      <c r="A547" s="54"/>
      <c r="B547" s="54"/>
      <c r="C547" s="55"/>
      <c r="D547" s="55"/>
    </row>
    <row r="548" spans="1:4" ht="18">
      <c r="A548" s="54"/>
      <c r="B548" s="54"/>
      <c r="C548" s="55"/>
      <c r="D548" s="55"/>
    </row>
    <row r="549" spans="1:4" ht="18">
      <c r="A549" s="54"/>
      <c r="B549" s="54"/>
      <c r="C549" s="55"/>
      <c r="D549" s="55"/>
    </row>
    <row r="550" spans="1:4" ht="18">
      <c r="A550" s="54"/>
      <c r="B550" s="54"/>
      <c r="C550" s="55"/>
      <c r="D550" s="55"/>
    </row>
    <row r="551" spans="1:4" ht="18">
      <c r="A551" s="54"/>
      <c r="B551" s="54"/>
      <c r="C551" s="55"/>
      <c r="D551" s="55"/>
    </row>
    <row r="552" spans="1:4" ht="18">
      <c r="A552" s="54"/>
      <c r="B552" s="54"/>
      <c r="C552" s="55"/>
      <c r="D552" s="55"/>
    </row>
    <row r="553" spans="1:4" ht="18">
      <c r="A553" s="54"/>
      <c r="B553" s="54"/>
      <c r="C553" s="55"/>
      <c r="D553" s="55"/>
    </row>
    <row r="554" spans="1:4" ht="18">
      <c r="A554" s="54"/>
      <c r="B554" s="54"/>
      <c r="C554" s="55"/>
      <c r="D554" s="55"/>
    </row>
    <row r="555" spans="1:4" ht="18">
      <c r="A555" s="54"/>
      <c r="B555" s="54"/>
      <c r="C555" s="55"/>
      <c r="D555" s="55"/>
    </row>
    <row r="556" spans="1:4" ht="18">
      <c r="A556" s="54"/>
      <c r="B556" s="54"/>
      <c r="C556" s="55"/>
      <c r="D556" s="55"/>
    </row>
    <row r="557" spans="1:4" ht="18">
      <c r="A557" s="54"/>
      <c r="B557" s="54"/>
      <c r="C557" s="55"/>
      <c r="D557" s="55"/>
    </row>
    <row r="558" spans="1:4" ht="18">
      <c r="A558" s="54"/>
      <c r="B558" s="54"/>
      <c r="C558" s="55"/>
      <c r="D558" s="55"/>
    </row>
    <row r="559" spans="1:4" ht="18">
      <c r="A559" s="54"/>
      <c r="B559" s="54"/>
      <c r="C559" s="55"/>
      <c r="D559" s="55"/>
    </row>
    <row r="560" spans="1:4" ht="18">
      <c r="A560" s="54"/>
      <c r="B560" s="54"/>
      <c r="C560" s="55"/>
      <c r="D560" s="55"/>
    </row>
    <row r="561" spans="1:4" ht="18">
      <c r="A561" s="54"/>
      <c r="B561" s="54"/>
      <c r="C561" s="55"/>
      <c r="D561" s="55"/>
    </row>
    <row r="562" spans="1:4" ht="18">
      <c r="A562" s="54"/>
      <c r="B562" s="54"/>
      <c r="C562" s="55"/>
      <c r="D562" s="55"/>
    </row>
    <row r="563" spans="1:4" ht="18">
      <c r="A563" s="54"/>
      <c r="B563" s="54"/>
      <c r="C563" s="55"/>
      <c r="D563" s="55"/>
    </row>
    <row r="564" spans="1:4" ht="18">
      <c r="A564" s="54"/>
      <c r="B564" s="54"/>
      <c r="C564" s="55"/>
      <c r="D564" s="55"/>
    </row>
    <row r="565" spans="1:4" ht="18">
      <c r="A565" s="54"/>
      <c r="B565" s="54"/>
      <c r="C565" s="55"/>
      <c r="D565" s="55"/>
    </row>
    <row r="566" spans="1:4" ht="18">
      <c r="A566" s="54"/>
      <c r="B566" s="54"/>
      <c r="C566" s="55"/>
      <c r="D566" s="55"/>
    </row>
    <row r="567" spans="1:4" ht="18">
      <c r="A567" s="54"/>
      <c r="B567" s="54"/>
      <c r="C567" s="55"/>
      <c r="D567" s="55"/>
    </row>
    <row r="568" spans="1:4" ht="18">
      <c r="A568" s="54"/>
      <c r="B568" s="54"/>
      <c r="C568" s="55"/>
      <c r="D568" s="55"/>
    </row>
    <row r="569" spans="1:4" ht="18">
      <c r="A569" s="54"/>
      <c r="B569" s="54"/>
      <c r="C569" s="55"/>
      <c r="D569" s="55"/>
    </row>
    <row r="570" spans="1:4" ht="18">
      <c r="A570" s="54"/>
      <c r="B570" s="54"/>
      <c r="C570" s="55"/>
      <c r="D570" s="55"/>
    </row>
    <row r="571" spans="1:4" ht="18">
      <c r="A571" s="54"/>
      <c r="B571" s="54"/>
      <c r="C571" s="55"/>
      <c r="D571" s="55"/>
    </row>
    <row r="572" spans="1:4" ht="18">
      <c r="A572" s="54"/>
      <c r="B572" s="54"/>
      <c r="C572" s="55"/>
      <c r="D572" s="55"/>
    </row>
    <row r="573" spans="1:4" ht="18">
      <c r="A573" s="54"/>
      <c r="B573" s="54"/>
      <c r="C573" s="55"/>
      <c r="D573" s="55"/>
    </row>
    <row r="574" spans="1:4" ht="18">
      <c r="A574" s="54"/>
      <c r="B574" s="54"/>
      <c r="C574" s="55"/>
      <c r="D574" s="55"/>
    </row>
    <row r="575" spans="1:4" ht="18">
      <c r="A575" s="54"/>
      <c r="B575" s="54"/>
      <c r="C575" s="55"/>
      <c r="D575" s="55"/>
    </row>
    <row r="576" spans="1:4" ht="18">
      <c r="A576" s="54"/>
      <c r="B576" s="54"/>
      <c r="C576" s="55"/>
      <c r="D576" s="55"/>
    </row>
    <row r="577" spans="1:4" ht="18">
      <c r="A577" s="54"/>
      <c r="B577" s="54"/>
      <c r="C577" s="55"/>
      <c r="D577" s="55"/>
    </row>
    <row r="578" spans="1:4" ht="18">
      <c r="A578" s="54"/>
      <c r="B578" s="54"/>
      <c r="C578" s="55"/>
      <c r="D578" s="55"/>
    </row>
    <row r="579" spans="1:4" ht="18">
      <c r="A579" s="54"/>
      <c r="B579" s="54"/>
      <c r="C579" s="55"/>
      <c r="D579" s="55"/>
    </row>
    <row r="580" spans="1:4" ht="18">
      <c r="A580" s="54"/>
      <c r="B580" s="54"/>
      <c r="C580" s="55"/>
      <c r="D580" s="55"/>
    </row>
    <row r="581" spans="1:4" ht="18">
      <c r="A581" s="54"/>
      <c r="B581" s="54"/>
      <c r="C581" s="55"/>
      <c r="D581" s="55"/>
    </row>
    <row r="582" spans="1:4" ht="18">
      <c r="A582" s="54"/>
      <c r="B582" s="54"/>
      <c r="C582" s="55"/>
      <c r="D582" s="55"/>
    </row>
    <row r="583" spans="1:4" ht="18">
      <c r="A583" s="54"/>
      <c r="B583" s="54"/>
      <c r="C583" s="55"/>
      <c r="D583" s="55"/>
    </row>
    <row r="584" spans="1:4" ht="18">
      <c r="A584" s="54"/>
      <c r="B584" s="54"/>
      <c r="C584" s="55"/>
      <c r="D584" s="55"/>
    </row>
    <row r="585" spans="1:4" ht="18">
      <c r="A585" s="54"/>
      <c r="B585" s="54"/>
      <c r="C585" s="55"/>
      <c r="D585" s="55"/>
    </row>
    <row r="586" spans="1:4" ht="18">
      <c r="A586" s="54"/>
      <c r="B586" s="54"/>
      <c r="C586" s="55"/>
      <c r="D586" s="55"/>
    </row>
    <row r="587" spans="1:4" ht="18">
      <c r="A587" s="54"/>
      <c r="B587" s="54"/>
      <c r="C587" s="55"/>
      <c r="D587" s="55"/>
    </row>
    <row r="588" spans="1:4" ht="18">
      <c r="A588" s="54"/>
      <c r="B588" s="54"/>
      <c r="C588" s="55"/>
      <c r="D588" s="55"/>
    </row>
    <row r="589" spans="1:4" ht="18">
      <c r="A589" s="54"/>
      <c r="B589" s="54"/>
      <c r="C589" s="55"/>
      <c r="D589" s="55"/>
    </row>
    <row r="590" spans="1:4" ht="18">
      <c r="A590" s="54"/>
      <c r="B590" s="54"/>
      <c r="C590" s="55"/>
      <c r="D590" s="55"/>
    </row>
    <row r="591" spans="1:4" ht="18">
      <c r="A591" s="54"/>
      <c r="B591" s="54"/>
      <c r="C591" s="55"/>
      <c r="D591" s="55"/>
    </row>
    <row r="592" spans="1:4" ht="18">
      <c r="A592" s="54"/>
      <c r="B592" s="54"/>
      <c r="C592" s="55"/>
      <c r="D592" s="55"/>
    </row>
    <row r="593" spans="1:4" ht="18">
      <c r="A593" s="54"/>
      <c r="B593" s="54"/>
      <c r="C593" s="55"/>
      <c r="D593" s="55"/>
    </row>
    <row r="594" spans="1:4" ht="18">
      <c r="A594" s="54"/>
      <c r="B594" s="54"/>
      <c r="C594" s="55"/>
      <c r="D594" s="55"/>
    </row>
    <row r="595" spans="1:4" ht="18">
      <c r="A595" s="54"/>
      <c r="B595" s="54"/>
      <c r="C595" s="55"/>
      <c r="D595" s="55"/>
    </row>
    <row r="596" spans="1:4" ht="18">
      <c r="A596" s="54"/>
      <c r="B596" s="54"/>
      <c r="C596" s="55"/>
      <c r="D596" s="55"/>
    </row>
    <row r="597" spans="1:4" ht="18">
      <c r="A597" s="54"/>
      <c r="B597" s="54"/>
      <c r="C597" s="55"/>
      <c r="D597" s="55"/>
    </row>
    <row r="598" spans="1:4" ht="18">
      <c r="A598" s="54"/>
      <c r="B598" s="54"/>
      <c r="C598" s="55"/>
      <c r="D598" s="55"/>
    </row>
    <row r="599" spans="1:4" ht="18">
      <c r="A599" s="54"/>
      <c r="B599" s="54"/>
      <c r="C599" s="55"/>
      <c r="D599" s="55"/>
    </row>
    <row r="600" spans="1:4" ht="18">
      <c r="A600" s="54"/>
      <c r="B600" s="54"/>
      <c r="C600" s="55"/>
      <c r="D600" s="55"/>
    </row>
    <row r="601" spans="1:4" ht="18">
      <c r="A601" s="54"/>
      <c r="B601" s="54"/>
      <c r="C601" s="55"/>
      <c r="D601" s="55"/>
    </row>
    <row r="602" spans="1:4" ht="18">
      <c r="A602" s="54"/>
      <c r="B602" s="54"/>
      <c r="C602" s="55"/>
      <c r="D602" s="55"/>
    </row>
    <row r="603" spans="1:4" ht="18">
      <c r="A603" s="54"/>
      <c r="B603" s="54"/>
      <c r="C603" s="55"/>
      <c r="D603" s="55"/>
    </row>
    <row r="604" spans="1:4" ht="18">
      <c r="A604" s="54"/>
      <c r="B604" s="54"/>
      <c r="C604" s="55"/>
      <c r="D604" s="55"/>
    </row>
    <row r="605" spans="1:4" ht="18">
      <c r="A605" s="54"/>
      <c r="B605" s="54"/>
      <c r="C605" s="55"/>
      <c r="D605" s="55"/>
    </row>
    <row r="606" spans="1:4" ht="18">
      <c r="A606" s="54"/>
      <c r="B606" s="54"/>
      <c r="C606" s="55"/>
      <c r="D606" s="55"/>
    </row>
    <row r="607" spans="1:4" ht="18">
      <c r="A607" s="54"/>
      <c r="B607" s="54"/>
      <c r="C607" s="55"/>
      <c r="D607" s="55"/>
    </row>
    <row r="608" spans="1:4" ht="18">
      <c r="A608" s="54"/>
      <c r="B608" s="54"/>
      <c r="C608" s="55"/>
      <c r="D608" s="55"/>
    </row>
    <row r="609" spans="1:4" ht="18">
      <c r="A609" s="54"/>
      <c r="B609" s="54"/>
      <c r="C609" s="55"/>
      <c r="D609" s="55"/>
    </row>
    <row r="610" spans="1:4" ht="18">
      <c r="A610" s="54"/>
      <c r="B610" s="54"/>
      <c r="C610" s="55"/>
      <c r="D610" s="55"/>
    </row>
    <row r="611" spans="1:4" ht="18">
      <c r="A611" s="54"/>
      <c r="B611" s="54"/>
      <c r="C611" s="55"/>
      <c r="D611" s="55"/>
    </row>
    <row r="612" spans="1:4" ht="18">
      <c r="A612" s="54"/>
      <c r="B612" s="54"/>
      <c r="C612" s="55"/>
      <c r="D612" s="55"/>
    </row>
    <row r="613" spans="1:4" ht="18">
      <c r="A613" s="54"/>
      <c r="B613" s="54"/>
      <c r="C613" s="55"/>
      <c r="D613" s="55"/>
    </row>
    <row r="614" spans="1:4" ht="18">
      <c r="A614" s="54"/>
      <c r="B614" s="54"/>
      <c r="C614" s="55"/>
      <c r="D614" s="55"/>
    </row>
    <row r="615" spans="1:4" ht="18">
      <c r="A615" s="54"/>
      <c r="B615" s="54"/>
      <c r="C615" s="55"/>
      <c r="D615" s="55"/>
    </row>
    <row r="616" spans="1:4" ht="18">
      <c r="A616" s="54"/>
      <c r="B616" s="54"/>
      <c r="C616" s="55"/>
      <c r="D616" s="55"/>
    </row>
    <row r="617" spans="1:4" ht="18">
      <c r="A617" s="54"/>
      <c r="B617" s="54"/>
      <c r="C617" s="55"/>
      <c r="D617" s="55"/>
    </row>
    <row r="618" spans="1:4" ht="18">
      <c r="A618" s="54"/>
      <c r="B618" s="54"/>
      <c r="C618" s="55"/>
      <c r="D618" s="55"/>
    </row>
    <row r="619" spans="1:4" ht="18">
      <c r="A619" s="54"/>
      <c r="B619" s="54"/>
      <c r="C619" s="55"/>
      <c r="D619" s="55"/>
    </row>
    <row r="620" spans="1:4" ht="18">
      <c r="A620" s="54"/>
      <c r="B620" s="54"/>
      <c r="C620" s="55"/>
      <c r="D620" s="55"/>
    </row>
    <row r="621" spans="1:4" ht="18">
      <c r="A621" s="54"/>
      <c r="B621" s="54"/>
      <c r="C621" s="55"/>
      <c r="D621" s="55"/>
    </row>
    <row r="622" spans="1:4" ht="18">
      <c r="A622" s="54"/>
      <c r="B622" s="54"/>
      <c r="C622" s="55"/>
      <c r="D622" s="55"/>
    </row>
    <row r="623" spans="1:4" ht="18">
      <c r="A623" s="54"/>
      <c r="B623" s="54"/>
      <c r="C623" s="55"/>
      <c r="D623" s="55"/>
    </row>
    <row r="624" spans="1:4" ht="18">
      <c r="A624" s="54"/>
      <c r="B624" s="54"/>
      <c r="C624" s="55"/>
      <c r="D624" s="55"/>
    </row>
    <row r="625" spans="1:4" ht="18">
      <c r="A625" s="54"/>
      <c r="B625" s="54"/>
      <c r="C625" s="55"/>
      <c r="D625" s="55"/>
    </row>
    <row r="626" spans="1:4" ht="18">
      <c r="A626" s="54"/>
      <c r="B626" s="54"/>
      <c r="C626" s="55"/>
      <c r="D626" s="55"/>
    </row>
    <row r="627" spans="1:4" ht="18">
      <c r="A627" s="54"/>
      <c r="B627" s="54"/>
      <c r="C627" s="55"/>
      <c r="D627" s="55"/>
    </row>
    <row r="628" spans="1:4" ht="18">
      <c r="A628" s="54"/>
      <c r="B628" s="54"/>
      <c r="C628" s="55"/>
      <c r="D628" s="55"/>
    </row>
    <row r="629" spans="1:4" ht="18">
      <c r="A629" s="54"/>
      <c r="B629" s="54"/>
      <c r="C629" s="55"/>
      <c r="D629" s="55"/>
    </row>
    <row r="630" spans="1:4" ht="18">
      <c r="A630" s="54"/>
      <c r="B630" s="54"/>
      <c r="C630" s="55"/>
      <c r="D630" s="55"/>
    </row>
    <row r="631" spans="1:4" ht="18">
      <c r="A631" s="54"/>
      <c r="B631" s="54"/>
      <c r="C631" s="55"/>
      <c r="D631" s="55"/>
    </row>
    <row r="632" spans="1:4" ht="18">
      <c r="A632" s="54"/>
      <c r="B632" s="54"/>
      <c r="C632" s="55"/>
      <c r="D632" s="55"/>
    </row>
    <row r="633" spans="1:4" ht="18">
      <c r="A633" s="54"/>
      <c r="B633" s="54"/>
      <c r="C633" s="55"/>
      <c r="D633" s="55"/>
    </row>
    <row r="634" spans="1:4" ht="18">
      <c r="A634" s="54"/>
      <c r="B634" s="54"/>
      <c r="C634" s="55"/>
      <c r="D634" s="55"/>
    </row>
    <row r="635" spans="1:4" ht="18">
      <c r="A635" s="54"/>
      <c r="B635" s="54"/>
      <c r="C635" s="55"/>
      <c r="D635" s="55"/>
    </row>
    <row r="636" spans="1:4" ht="18">
      <c r="A636" s="54"/>
      <c r="B636" s="54"/>
      <c r="C636" s="55"/>
      <c r="D636" s="55"/>
    </row>
    <row r="637" spans="1:4" ht="18">
      <c r="A637" s="54"/>
      <c r="B637" s="54"/>
      <c r="C637" s="55"/>
      <c r="D637" s="55"/>
    </row>
    <row r="638" spans="1:4" ht="18">
      <c r="A638" s="54"/>
      <c r="B638" s="54"/>
      <c r="C638" s="55"/>
      <c r="D638" s="55"/>
    </row>
    <row r="639" spans="1:4" ht="18">
      <c r="A639" s="54"/>
      <c r="B639" s="54"/>
      <c r="C639" s="55"/>
      <c r="D639" s="55"/>
    </row>
    <row r="640" spans="1:4" ht="18">
      <c r="A640" s="54"/>
      <c r="B640" s="54"/>
      <c r="C640" s="55"/>
      <c r="D640" s="55"/>
    </row>
    <row r="641" spans="1:4" ht="18">
      <c r="A641" s="54"/>
      <c r="B641" s="54"/>
      <c r="C641" s="55"/>
      <c r="D641" s="55"/>
    </row>
    <row r="642" spans="1:4" ht="18">
      <c r="A642" s="54"/>
      <c r="B642" s="54"/>
      <c r="C642" s="55"/>
      <c r="D642" s="55"/>
    </row>
    <row r="643" spans="1:4" ht="18">
      <c r="A643" s="54"/>
      <c r="B643" s="54"/>
      <c r="C643" s="55"/>
      <c r="D643" s="55"/>
    </row>
    <row r="644" spans="1:4" ht="18">
      <c r="A644" s="54"/>
      <c r="B644" s="54"/>
      <c r="C644" s="55"/>
      <c r="D644" s="55"/>
    </row>
    <row r="645" spans="1:4" ht="18">
      <c r="A645" s="54"/>
      <c r="B645" s="54"/>
      <c r="C645" s="55"/>
      <c r="D645" s="55"/>
    </row>
    <row r="646" spans="1:4" ht="18">
      <c r="A646" s="54"/>
      <c r="B646" s="54"/>
      <c r="C646" s="55"/>
      <c r="D646" s="55"/>
    </row>
    <row r="647" spans="1:4" ht="18">
      <c r="A647" s="54"/>
      <c r="B647" s="54"/>
      <c r="C647" s="55"/>
      <c r="D647" s="55"/>
    </row>
    <row r="648" spans="1:4" ht="18">
      <c r="A648" s="54"/>
      <c r="B648" s="54"/>
      <c r="C648" s="55"/>
      <c r="D648" s="55"/>
    </row>
    <row r="649" spans="1:4" ht="18">
      <c r="A649" s="54"/>
      <c r="B649" s="54"/>
      <c r="C649" s="55"/>
      <c r="D649" s="55"/>
    </row>
    <row r="650" spans="1:4" ht="18">
      <c r="A650" s="54"/>
      <c r="B650" s="54"/>
      <c r="C650" s="55"/>
      <c r="D650" s="55"/>
    </row>
    <row r="651" spans="1:4" ht="18">
      <c r="A651" s="54"/>
      <c r="B651" s="54"/>
      <c r="C651" s="55"/>
      <c r="D651" s="55"/>
    </row>
    <row r="652" spans="1:4" ht="18">
      <c r="A652" s="54"/>
      <c r="B652" s="54"/>
      <c r="C652" s="55"/>
      <c r="D652" s="55"/>
    </row>
    <row r="653" spans="1:4" ht="18">
      <c r="A653" s="54"/>
      <c r="B653" s="54"/>
      <c r="C653" s="55"/>
      <c r="D653" s="55"/>
    </row>
    <row r="654" spans="1:4" ht="18">
      <c r="A654" s="54"/>
      <c r="B654" s="54"/>
      <c r="C654" s="55"/>
      <c r="D654" s="55"/>
    </row>
    <row r="655" spans="1:4" ht="18">
      <c r="A655" s="54"/>
      <c r="B655" s="54"/>
      <c r="C655" s="55"/>
      <c r="D655" s="55"/>
    </row>
    <row r="656" spans="1:4" ht="18">
      <c r="A656" s="54"/>
      <c r="B656" s="54"/>
      <c r="C656" s="55"/>
      <c r="D656" s="55"/>
    </row>
    <row r="657" spans="1:4" ht="18">
      <c r="A657" s="54"/>
      <c r="B657" s="54"/>
      <c r="C657" s="55"/>
      <c r="D657" s="55"/>
    </row>
    <row r="658" spans="1:4" ht="18">
      <c r="A658" s="54"/>
      <c r="B658" s="54"/>
      <c r="C658" s="55"/>
      <c r="D658" s="55"/>
    </row>
    <row r="659" spans="1:4" ht="18">
      <c r="A659" s="54"/>
      <c r="B659" s="54"/>
      <c r="C659" s="55"/>
      <c r="D659" s="55"/>
    </row>
    <row r="660" spans="1:4" ht="18">
      <c r="A660" s="54"/>
      <c r="B660" s="54"/>
      <c r="C660" s="55"/>
      <c r="D660" s="55"/>
    </row>
    <row r="661" spans="1:4" ht="18">
      <c r="A661" s="54"/>
      <c r="B661" s="54"/>
      <c r="C661" s="55"/>
      <c r="D661" s="55"/>
    </row>
    <row r="662" spans="1:4" ht="18">
      <c r="A662" s="54"/>
      <c r="B662" s="54"/>
      <c r="C662" s="55"/>
      <c r="D662" s="55"/>
    </row>
    <row r="663" spans="1:4" ht="18">
      <c r="A663" s="54"/>
      <c r="B663" s="54"/>
      <c r="C663" s="55"/>
      <c r="D663" s="55"/>
    </row>
    <row r="664" spans="1:4" ht="18">
      <c r="A664" s="54"/>
      <c r="B664" s="54"/>
      <c r="C664" s="55"/>
      <c r="D664" s="55"/>
    </row>
    <row r="665" spans="1:4" ht="18">
      <c r="A665" s="54"/>
      <c r="B665" s="54"/>
      <c r="C665" s="55"/>
      <c r="D665" s="55"/>
    </row>
    <row r="666" spans="1:4" ht="18">
      <c r="A666" s="54"/>
      <c r="B666" s="54"/>
      <c r="C666" s="55"/>
      <c r="D666" s="55"/>
    </row>
    <row r="667" spans="1:4" ht="18">
      <c r="A667" s="54"/>
      <c r="B667" s="54"/>
      <c r="C667" s="55"/>
      <c r="D667" s="55"/>
    </row>
    <row r="668" spans="1:4" ht="18">
      <c r="A668" s="54"/>
      <c r="B668" s="54"/>
      <c r="C668" s="55"/>
      <c r="D668" s="55"/>
    </row>
    <row r="669" spans="1:4" ht="18">
      <c r="A669" s="54"/>
      <c r="B669" s="54"/>
      <c r="C669" s="55"/>
      <c r="D669" s="55"/>
    </row>
    <row r="670" spans="1:4" ht="18">
      <c r="A670" s="54"/>
      <c r="B670" s="54"/>
      <c r="C670" s="55"/>
      <c r="D670" s="55"/>
    </row>
    <row r="671" spans="1:4" ht="18">
      <c r="A671" s="54"/>
      <c r="B671" s="54"/>
      <c r="C671" s="55"/>
      <c r="D671" s="55"/>
    </row>
    <row r="672" spans="1:4" ht="18">
      <c r="A672" s="54"/>
      <c r="B672" s="54"/>
      <c r="C672" s="55"/>
      <c r="D672" s="55"/>
    </row>
    <row r="673" spans="1:4" ht="18">
      <c r="A673" s="54"/>
      <c r="B673" s="54"/>
      <c r="C673" s="55"/>
      <c r="D673" s="55"/>
    </row>
    <row r="674" spans="1:4" ht="18">
      <c r="A674" s="54"/>
      <c r="B674" s="54"/>
      <c r="C674" s="55"/>
      <c r="D674" s="55"/>
    </row>
    <row r="675" spans="1:4" ht="18">
      <c r="A675" s="54"/>
      <c r="B675" s="54"/>
      <c r="C675" s="55"/>
      <c r="D675" s="55"/>
    </row>
    <row r="676" spans="1:4" ht="18">
      <c r="A676" s="54"/>
      <c r="B676" s="54"/>
      <c r="C676" s="55"/>
      <c r="D676" s="55"/>
    </row>
    <row r="677" spans="1:4" ht="18">
      <c r="A677" s="54"/>
      <c r="B677" s="54"/>
      <c r="C677" s="55"/>
      <c r="D677" s="55"/>
    </row>
    <row r="678" spans="1:4" ht="18">
      <c r="A678" s="54"/>
      <c r="B678" s="54"/>
      <c r="C678" s="55"/>
      <c r="D678" s="55"/>
    </row>
    <row r="679" spans="1:4" ht="18">
      <c r="A679" s="54"/>
      <c r="B679" s="54"/>
      <c r="C679" s="55"/>
      <c r="D679" s="55"/>
    </row>
    <row r="680" spans="1:4" ht="18">
      <c r="A680" s="54"/>
      <c r="B680" s="54"/>
      <c r="C680" s="55"/>
      <c r="D680" s="55"/>
    </row>
    <row r="681" spans="1:4" ht="18">
      <c r="A681" s="54"/>
      <c r="B681" s="54"/>
      <c r="C681" s="55"/>
      <c r="D681" s="55"/>
    </row>
    <row r="682" spans="1:4" ht="18">
      <c r="A682" s="54"/>
      <c r="B682" s="54"/>
      <c r="C682" s="55"/>
      <c r="D682" s="55"/>
    </row>
    <row r="683" spans="1:4" ht="18">
      <c r="A683" s="54"/>
      <c r="B683" s="54"/>
      <c r="C683" s="55"/>
      <c r="D683" s="55"/>
    </row>
    <row r="684" spans="1:4" ht="18">
      <c r="A684" s="54"/>
      <c r="B684" s="54"/>
      <c r="C684" s="55"/>
      <c r="D684" s="55"/>
    </row>
    <row r="685" spans="1:4" ht="18">
      <c r="A685" s="54"/>
      <c r="B685" s="54"/>
      <c r="C685" s="55"/>
      <c r="D685" s="55"/>
    </row>
    <row r="686" spans="1:4" ht="18">
      <c r="A686" s="54"/>
      <c r="B686" s="54"/>
      <c r="C686" s="55"/>
      <c r="D686" s="55"/>
    </row>
    <row r="687" spans="1:4" ht="18">
      <c r="A687" s="54"/>
      <c r="B687" s="54"/>
      <c r="C687" s="55"/>
      <c r="D687" s="55"/>
    </row>
    <row r="688" spans="1:4" ht="18">
      <c r="A688" s="54"/>
      <c r="B688" s="54"/>
      <c r="C688" s="55"/>
      <c r="D688" s="55"/>
    </row>
    <row r="689" spans="1:4" ht="18">
      <c r="A689" s="54"/>
      <c r="B689" s="54"/>
      <c r="C689" s="55"/>
      <c r="D689" s="55"/>
    </row>
    <row r="690" spans="1:4" ht="18">
      <c r="A690" s="54"/>
      <c r="B690" s="54"/>
      <c r="C690" s="55"/>
      <c r="D690" s="55"/>
    </row>
    <row r="691" spans="1:4" ht="18">
      <c r="A691" s="54"/>
      <c r="B691" s="54"/>
      <c r="C691" s="55"/>
      <c r="D691" s="55"/>
    </row>
    <row r="692" spans="1:4" ht="18">
      <c r="A692" s="54"/>
      <c r="B692" s="54"/>
      <c r="C692" s="55"/>
      <c r="D692" s="55"/>
    </row>
    <row r="693" spans="1:4" ht="18">
      <c r="A693" s="54"/>
      <c r="B693" s="54"/>
      <c r="C693" s="55"/>
      <c r="D693" s="55"/>
    </row>
    <row r="694" spans="1:4" ht="18">
      <c r="A694" s="54"/>
      <c r="B694" s="54"/>
      <c r="C694" s="55"/>
      <c r="D694" s="55"/>
    </row>
    <row r="695" spans="1:4" ht="18">
      <c r="A695" s="54"/>
      <c r="B695" s="54"/>
      <c r="C695" s="55"/>
      <c r="D695" s="55"/>
    </row>
    <row r="696" spans="1:4" ht="18">
      <c r="A696" s="54"/>
      <c r="B696" s="54"/>
      <c r="C696" s="55"/>
      <c r="D696" s="55"/>
    </row>
    <row r="697" spans="1:4" ht="18">
      <c r="A697" s="54"/>
      <c r="B697" s="54"/>
      <c r="C697" s="55"/>
      <c r="D697" s="55"/>
    </row>
    <row r="698" spans="1:4" ht="18">
      <c r="A698" s="54"/>
      <c r="B698" s="54"/>
      <c r="C698" s="55"/>
      <c r="D698" s="55"/>
    </row>
    <row r="699" spans="1:4" ht="18">
      <c r="A699" s="54"/>
      <c r="B699" s="54"/>
      <c r="C699" s="55"/>
      <c r="D699" s="55"/>
    </row>
    <row r="700" spans="1:4" ht="18">
      <c r="A700" s="54"/>
      <c r="B700" s="54"/>
      <c r="C700" s="55"/>
      <c r="D700" s="55"/>
    </row>
    <row r="701" spans="1:4" ht="18">
      <c r="A701" s="54"/>
      <c r="B701" s="54"/>
      <c r="C701" s="55"/>
      <c r="D701" s="55"/>
    </row>
    <row r="702" spans="1:4" ht="18">
      <c r="A702" s="54"/>
      <c r="B702" s="54"/>
      <c r="C702" s="55"/>
      <c r="D702" s="55"/>
    </row>
    <row r="703" spans="1:4" ht="18">
      <c r="A703" s="54"/>
      <c r="B703" s="54"/>
      <c r="C703" s="55"/>
      <c r="D703" s="55"/>
    </row>
    <row r="704" spans="1:4" ht="18">
      <c r="A704" s="54"/>
      <c r="B704" s="54"/>
      <c r="C704" s="55"/>
      <c r="D704" s="55"/>
    </row>
    <row r="705" spans="1:4" ht="18">
      <c r="A705" s="54"/>
      <c r="B705" s="54"/>
      <c r="C705" s="55"/>
      <c r="D705" s="55"/>
    </row>
    <row r="706" spans="1:4" ht="18">
      <c r="A706" s="54"/>
      <c r="B706" s="54"/>
      <c r="C706" s="55"/>
      <c r="D706" s="55"/>
    </row>
    <row r="707" spans="1:4" ht="18">
      <c r="A707" s="54"/>
      <c r="B707" s="54"/>
      <c r="C707" s="55"/>
      <c r="D707" s="55"/>
    </row>
    <row r="708" spans="1:4" ht="18">
      <c r="A708" s="54"/>
      <c r="B708" s="54"/>
      <c r="C708" s="55"/>
      <c r="D708" s="55"/>
    </row>
    <row r="709" spans="1:4" ht="18">
      <c r="A709" s="54"/>
      <c r="B709" s="54"/>
      <c r="C709" s="55"/>
      <c r="D709" s="55"/>
    </row>
    <row r="710" spans="1:4" ht="18">
      <c r="A710" s="54"/>
      <c r="B710" s="54"/>
      <c r="C710" s="55"/>
      <c r="D710" s="55"/>
    </row>
    <row r="711" spans="1:4" ht="18">
      <c r="A711" s="54"/>
      <c r="B711" s="54"/>
      <c r="C711" s="55"/>
      <c r="D711" s="55"/>
    </row>
    <row r="712" spans="1:4" ht="18">
      <c r="A712" s="54"/>
      <c r="B712" s="54"/>
      <c r="C712" s="55"/>
      <c r="D712" s="55"/>
    </row>
    <row r="713" spans="1:4" ht="18">
      <c r="A713" s="54"/>
      <c r="B713" s="54"/>
      <c r="C713" s="55"/>
      <c r="D713" s="55"/>
    </row>
    <row r="714" spans="1:4" ht="18">
      <c r="A714" s="54"/>
      <c r="B714" s="54"/>
      <c r="C714" s="55"/>
      <c r="D714" s="55"/>
    </row>
    <row r="715" spans="1:4" ht="18">
      <c r="A715" s="54"/>
      <c r="B715" s="54"/>
      <c r="C715" s="55"/>
      <c r="D715" s="55"/>
    </row>
    <row r="716" spans="1:4" ht="18">
      <c r="A716" s="54"/>
      <c r="B716" s="54"/>
      <c r="C716" s="55"/>
      <c r="D716" s="55"/>
    </row>
    <row r="717" spans="1:4" ht="18">
      <c r="A717" s="54"/>
      <c r="B717" s="54"/>
      <c r="C717" s="55"/>
      <c r="D717" s="55"/>
    </row>
    <row r="718" spans="1:4" ht="18">
      <c r="A718" s="54"/>
      <c r="B718" s="54"/>
      <c r="C718" s="55"/>
      <c r="D718" s="55"/>
    </row>
    <row r="719" spans="1:4" ht="18">
      <c r="A719" s="54"/>
      <c r="B719" s="54"/>
      <c r="C719" s="55"/>
      <c r="D719" s="55"/>
    </row>
    <row r="720" spans="1:4" ht="18">
      <c r="A720" s="54"/>
      <c r="B720" s="54"/>
      <c r="C720" s="55"/>
      <c r="D720" s="55"/>
    </row>
    <row r="721" spans="1:4" ht="18">
      <c r="A721" s="54"/>
      <c r="B721" s="54"/>
      <c r="C721" s="55"/>
      <c r="D721" s="55"/>
    </row>
    <row r="722" spans="1:4" ht="18">
      <c r="A722" s="54"/>
      <c r="B722" s="54"/>
      <c r="C722" s="55"/>
      <c r="D722" s="55"/>
    </row>
    <row r="723" spans="1:4" ht="18">
      <c r="A723" s="54"/>
      <c r="B723" s="54"/>
      <c r="C723" s="55"/>
      <c r="D723" s="55"/>
    </row>
    <row r="724" spans="1:4" ht="18">
      <c r="A724" s="54"/>
      <c r="B724" s="54"/>
      <c r="C724" s="55"/>
      <c r="D724" s="55"/>
    </row>
    <row r="725" spans="1:4" ht="18">
      <c r="A725" s="54"/>
      <c r="B725" s="54"/>
      <c r="C725" s="55"/>
      <c r="D725" s="55"/>
    </row>
    <row r="726" spans="1:4" ht="18">
      <c r="A726" s="54"/>
      <c r="B726" s="54"/>
      <c r="C726" s="55"/>
      <c r="D726" s="55"/>
    </row>
    <row r="727" spans="1:4" ht="18">
      <c r="A727" s="54"/>
      <c r="B727" s="54"/>
      <c r="C727" s="55"/>
      <c r="D727" s="55"/>
    </row>
    <row r="728" spans="1:4" ht="18">
      <c r="A728" s="54"/>
      <c r="B728" s="54"/>
      <c r="C728" s="55"/>
      <c r="D728" s="55"/>
    </row>
    <row r="729" spans="1:4" ht="18">
      <c r="A729" s="54"/>
      <c r="B729" s="54"/>
      <c r="C729" s="55"/>
      <c r="D729" s="55"/>
    </row>
    <row r="730" spans="1:4" ht="18">
      <c r="A730" s="54"/>
      <c r="B730" s="54"/>
      <c r="C730" s="55"/>
      <c r="D730" s="55"/>
    </row>
    <row r="731" spans="1:4" ht="18">
      <c r="A731" s="54"/>
      <c r="B731" s="54"/>
      <c r="C731" s="55"/>
      <c r="D731" s="55"/>
    </row>
    <row r="732" spans="1:4" ht="18">
      <c r="A732" s="54"/>
      <c r="B732" s="54"/>
      <c r="C732" s="55"/>
      <c r="D732" s="55"/>
    </row>
    <row r="733" spans="1:4" ht="18">
      <c r="A733" s="54"/>
      <c r="B733" s="54"/>
      <c r="C733" s="55"/>
      <c r="D733" s="55"/>
    </row>
    <row r="734" spans="1:4" ht="18">
      <c r="A734" s="54"/>
      <c r="B734" s="54"/>
      <c r="C734" s="55"/>
      <c r="D734" s="55"/>
    </row>
    <row r="735" spans="1:4" ht="18">
      <c r="A735" s="54"/>
      <c r="B735" s="54"/>
      <c r="C735" s="55"/>
      <c r="D735" s="55"/>
    </row>
    <row r="736" spans="1:4" ht="18">
      <c r="A736" s="54"/>
      <c r="B736" s="54"/>
      <c r="C736" s="55"/>
      <c r="D736" s="55"/>
    </row>
    <row r="737" spans="1:4" ht="18">
      <c r="A737" s="54"/>
      <c r="B737" s="54"/>
      <c r="C737" s="55"/>
      <c r="D737" s="55"/>
    </row>
    <row r="738" spans="1:4" ht="18">
      <c r="A738" s="54"/>
      <c r="B738" s="54"/>
      <c r="C738" s="55"/>
      <c r="D738" s="55"/>
    </row>
    <row r="739" spans="1:4" ht="18">
      <c r="A739" s="54"/>
      <c r="B739" s="54"/>
      <c r="C739" s="55"/>
      <c r="D739" s="55"/>
    </row>
    <row r="740" spans="1:4" ht="18">
      <c r="A740" s="54"/>
      <c r="B740" s="54"/>
      <c r="C740" s="55"/>
      <c r="D740" s="55"/>
    </row>
    <row r="741" spans="1:4" ht="18">
      <c r="A741" s="54"/>
      <c r="B741" s="54"/>
      <c r="C741" s="55"/>
      <c r="D741" s="55"/>
    </row>
    <row r="742" spans="1:4" ht="18">
      <c r="A742" s="54"/>
      <c r="B742" s="54"/>
      <c r="C742" s="55"/>
      <c r="D742" s="55"/>
    </row>
    <row r="743" spans="1:4" ht="18">
      <c r="A743" s="54"/>
      <c r="B743" s="54"/>
      <c r="C743" s="55"/>
      <c r="D743" s="55"/>
    </row>
    <row r="744" spans="1:4" ht="18">
      <c r="A744" s="54"/>
      <c r="B744" s="54"/>
      <c r="C744" s="55"/>
      <c r="D744" s="55"/>
    </row>
    <row r="745" spans="1:4" ht="18">
      <c r="A745" s="54"/>
      <c r="B745" s="54"/>
      <c r="C745" s="55"/>
      <c r="D745" s="55"/>
    </row>
    <row r="746" spans="1:4" ht="18">
      <c r="A746" s="54"/>
      <c r="B746" s="54"/>
      <c r="C746" s="55"/>
      <c r="D746" s="55"/>
    </row>
    <row r="747" spans="1:4" ht="18">
      <c r="A747" s="54"/>
      <c r="B747" s="54"/>
      <c r="C747" s="55"/>
      <c r="D747" s="55"/>
    </row>
    <row r="748" spans="1:4" ht="18">
      <c r="A748" s="54"/>
      <c r="B748" s="54"/>
      <c r="C748" s="55"/>
      <c r="D748" s="55"/>
    </row>
    <row r="749" spans="1:4" ht="18">
      <c r="A749" s="54"/>
      <c r="B749" s="54"/>
      <c r="C749" s="55"/>
      <c r="D749" s="55"/>
    </row>
    <row r="750" spans="1:4" ht="18">
      <c r="A750" s="54"/>
      <c r="B750" s="54"/>
      <c r="C750" s="55"/>
      <c r="D750" s="55"/>
    </row>
    <row r="751" spans="1:4" ht="18">
      <c r="A751" s="54"/>
      <c r="B751" s="54"/>
      <c r="C751" s="55"/>
      <c r="D751" s="55"/>
    </row>
    <row r="752" spans="1:4" ht="18">
      <c r="A752" s="54"/>
      <c r="B752" s="54"/>
      <c r="C752" s="55"/>
      <c r="D752" s="55"/>
    </row>
    <row r="753" spans="1:4" ht="18">
      <c r="A753" s="54"/>
      <c r="B753" s="54"/>
      <c r="C753" s="55"/>
      <c r="D753" s="55"/>
    </row>
    <row r="754" spans="1:4" ht="18">
      <c r="A754" s="54"/>
      <c r="B754" s="54"/>
      <c r="C754" s="55"/>
      <c r="D754" s="55"/>
    </row>
    <row r="755" spans="1:4" ht="18">
      <c r="A755" s="54"/>
      <c r="B755" s="54"/>
      <c r="C755" s="55"/>
      <c r="D755" s="55"/>
    </row>
    <row r="756" spans="1:4" ht="18">
      <c r="A756" s="54"/>
      <c r="B756" s="54"/>
      <c r="C756" s="55"/>
      <c r="D756" s="55"/>
    </row>
    <row r="757" spans="1:4" ht="18">
      <c r="A757" s="54"/>
      <c r="B757" s="54"/>
      <c r="C757" s="55"/>
      <c r="D757" s="55"/>
    </row>
    <row r="758" spans="1:4" ht="18">
      <c r="A758" s="54"/>
      <c r="B758" s="54"/>
      <c r="C758" s="55"/>
      <c r="D758" s="55"/>
    </row>
    <row r="759" spans="1:4" ht="18">
      <c r="A759" s="54"/>
      <c r="B759" s="54"/>
      <c r="C759" s="55"/>
      <c r="D759" s="55"/>
    </row>
    <row r="760" spans="1:4" ht="18">
      <c r="A760" s="54"/>
      <c r="B760" s="54"/>
      <c r="C760" s="55"/>
      <c r="D760" s="55"/>
    </row>
    <row r="761" spans="1:4" ht="18">
      <c r="A761" s="54"/>
      <c r="B761" s="54"/>
      <c r="C761" s="55"/>
      <c r="D761" s="55"/>
    </row>
    <row r="762" spans="1:4" ht="18">
      <c r="A762" s="54"/>
      <c r="B762" s="54"/>
      <c r="C762" s="55"/>
      <c r="D762" s="55"/>
    </row>
    <row r="763" spans="1:4" ht="18">
      <c r="A763" s="54"/>
      <c r="B763" s="54"/>
      <c r="C763" s="55"/>
      <c r="D763" s="55"/>
    </row>
    <row r="764" spans="1:4" ht="18">
      <c r="A764" s="54"/>
      <c r="B764" s="54"/>
      <c r="C764" s="55"/>
      <c r="D764" s="55"/>
    </row>
    <row r="765" spans="1:4" ht="18">
      <c r="A765" s="54"/>
      <c r="B765" s="54"/>
      <c r="C765" s="55"/>
      <c r="D765" s="55"/>
    </row>
    <row r="766" spans="1:4" ht="18">
      <c r="A766" s="54"/>
      <c r="B766" s="54"/>
      <c r="C766" s="55"/>
      <c r="D766" s="55"/>
    </row>
    <row r="767" spans="1:4" ht="18">
      <c r="A767" s="54"/>
      <c r="B767" s="54"/>
      <c r="C767" s="55"/>
      <c r="D767" s="55"/>
    </row>
    <row r="768" spans="1:4" ht="18">
      <c r="A768" s="54"/>
      <c r="B768" s="54"/>
      <c r="C768" s="55"/>
      <c r="D768" s="55"/>
    </row>
    <row r="769" spans="1:4" ht="18">
      <c r="A769" s="54"/>
      <c r="B769" s="54"/>
      <c r="C769" s="55"/>
      <c r="D769" s="55"/>
    </row>
    <row r="770" spans="1:4" ht="18">
      <c r="A770" s="54"/>
      <c r="B770" s="54"/>
      <c r="C770" s="55"/>
      <c r="D770" s="55"/>
    </row>
    <row r="771" spans="1:4" ht="18">
      <c r="A771" s="54"/>
      <c r="B771" s="54"/>
      <c r="C771" s="55"/>
      <c r="D771" s="55"/>
    </row>
    <row r="772" spans="1:4" ht="18">
      <c r="A772" s="54"/>
      <c r="B772" s="54"/>
      <c r="C772" s="55"/>
      <c r="D772" s="55"/>
    </row>
    <row r="773" spans="1:4" ht="18">
      <c r="A773" s="54"/>
      <c r="B773" s="54"/>
      <c r="C773" s="55"/>
      <c r="D773" s="55"/>
    </row>
    <row r="774" spans="1:4" ht="18">
      <c r="A774" s="54"/>
      <c r="B774" s="54"/>
      <c r="C774" s="55"/>
      <c r="D774" s="55"/>
    </row>
    <row r="775" spans="1:4" ht="18">
      <c r="A775" s="54"/>
      <c r="B775" s="54"/>
      <c r="C775" s="55"/>
      <c r="D775" s="55"/>
    </row>
    <row r="776" spans="1:4" ht="18">
      <c r="A776" s="54"/>
      <c r="B776" s="54"/>
      <c r="C776" s="55"/>
      <c r="D776" s="55"/>
    </row>
    <row r="777" spans="1:4" ht="18">
      <c r="A777" s="54"/>
      <c r="B777" s="54"/>
      <c r="C777" s="55"/>
      <c r="D777" s="55"/>
    </row>
    <row r="778" spans="1:4" ht="18">
      <c r="A778" s="54"/>
      <c r="B778" s="54"/>
      <c r="C778" s="55"/>
      <c r="D778" s="55"/>
    </row>
    <row r="779" spans="1:4" ht="18">
      <c r="A779" s="54"/>
      <c r="B779" s="54"/>
      <c r="C779" s="55"/>
      <c r="D779" s="55"/>
    </row>
    <row r="780" spans="1:4" ht="18">
      <c r="A780" s="54"/>
      <c r="B780" s="54"/>
      <c r="C780" s="55"/>
      <c r="D780" s="55"/>
    </row>
    <row r="781" spans="1:4" ht="18">
      <c r="A781" s="54"/>
      <c r="B781" s="54"/>
      <c r="C781" s="55"/>
      <c r="D781" s="55"/>
    </row>
    <row r="782" spans="1:4" ht="18">
      <c r="A782" s="54"/>
      <c r="B782" s="54"/>
      <c r="C782" s="55"/>
      <c r="D782" s="55"/>
    </row>
    <row r="783" spans="1:4" ht="18">
      <c r="A783" s="54"/>
      <c r="B783" s="54"/>
      <c r="C783" s="55"/>
      <c r="D783" s="55"/>
    </row>
    <row r="784" spans="1:4" ht="18">
      <c r="A784" s="54"/>
      <c r="B784" s="54"/>
      <c r="C784" s="55"/>
      <c r="D784" s="55"/>
    </row>
    <row r="785" spans="1:4" ht="18">
      <c r="A785" s="54"/>
      <c r="B785" s="54"/>
      <c r="C785" s="55"/>
      <c r="D785" s="55"/>
    </row>
    <row r="786" spans="1:4" ht="18">
      <c r="A786" s="54"/>
      <c r="B786" s="54"/>
      <c r="C786" s="55"/>
      <c r="D786" s="55"/>
    </row>
    <row r="787" spans="1:4" ht="18">
      <c r="A787" s="54"/>
      <c r="B787" s="54"/>
      <c r="C787" s="55"/>
      <c r="D787" s="55"/>
    </row>
    <row r="788" spans="1:4" ht="18">
      <c r="A788" s="54"/>
      <c r="B788" s="54"/>
      <c r="C788" s="55"/>
      <c r="D788" s="55"/>
    </row>
    <row r="789" spans="1:4" ht="18">
      <c r="A789" s="54"/>
      <c r="B789" s="54"/>
      <c r="C789" s="55"/>
      <c r="D789" s="55"/>
    </row>
    <row r="790" spans="1:4" ht="18">
      <c r="A790" s="54"/>
      <c r="B790" s="54"/>
      <c r="C790" s="55"/>
      <c r="D790" s="55"/>
    </row>
    <row r="791" spans="1:4" ht="18">
      <c r="A791" s="54"/>
      <c r="B791" s="54"/>
      <c r="C791" s="55"/>
      <c r="D791" s="55"/>
    </row>
    <row r="792" spans="1:4" ht="18">
      <c r="A792" s="54"/>
      <c r="B792" s="54"/>
      <c r="C792" s="55"/>
      <c r="D792" s="55"/>
    </row>
    <row r="793" spans="1:4" ht="18">
      <c r="A793" s="54"/>
      <c r="B793" s="54"/>
      <c r="C793" s="55"/>
      <c r="D793" s="55"/>
    </row>
    <row r="794" spans="1:4" ht="18">
      <c r="A794" s="54"/>
      <c r="B794" s="54"/>
      <c r="C794" s="55"/>
      <c r="D794" s="55"/>
    </row>
    <row r="795" spans="1:4" ht="18">
      <c r="A795" s="54"/>
      <c r="B795" s="54"/>
      <c r="C795" s="55"/>
      <c r="D795" s="55"/>
    </row>
    <row r="796" spans="1:4" ht="18">
      <c r="A796" s="54"/>
      <c r="B796" s="54"/>
      <c r="C796" s="55"/>
      <c r="D796" s="55"/>
    </row>
    <row r="797" spans="1:4" ht="18">
      <c r="A797" s="54"/>
      <c r="B797" s="54"/>
      <c r="C797" s="55"/>
      <c r="D797" s="55"/>
    </row>
    <row r="798" spans="1:4" ht="18">
      <c r="A798" s="54"/>
      <c r="B798" s="54"/>
      <c r="C798" s="55"/>
      <c r="D798" s="55"/>
    </row>
    <row r="799" spans="1:4" ht="18">
      <c r="A799" s="54"/>
      <c r="B799" s="54"/>
      <c r="C799" s="55"/>
      <c r="D799" s="55"/>
    </row>
    <row r="800" spans="1:4" ht="18">
      <c r="A800" s="54"/>
      <c r="B800" s="54"/>
      <c r="C800" s="55"/>
      <c r="D800" s="55"/>
    </row>
    <row r="801" spans="1:4" ht="18">
      <c r="A801" s="54"/>
      <c r="B801" s="54"/>
      <c r="C801" s="55"/>
      <c r="D801" s="55"/>
    </row>
    <row r="802" spans="1:4" ht="18">
      <c r="A802" s="54"/>
      <c r="B802" s="54"/>
      <c r="C802" s="55"/>
      <c r="D802" s="55"/>
    </row>
    <row r="803" spans="1:4" ht="18">
      <c r="A803" s="54"/>
      <c r="B803" s="54"/>
      <c r="C803" s="55"/>
      <c r="D803" s="55"/>
    </row>
    <row r="804" spans="1:4" ht="18">
      <c r="A804" s="54"/>
      <c r="B804" s="54"/>
      <c r="C804" s="55"/>
      <c r="D804" s="55"/>
    </row>
    <row r="805" spans="1:4" ht="18">
      <c r="A805" s="54"/>
      <c r="B805" s="54"/>
      <c r="C805" s="55"/>
      <c r="D805" s="55"/>
    </row>
    <row r="806" spans="1:4" ht="18">
      <c r="A806" s="54"/>
      <c r="B806" s="54"/>
      <c r="C806" s="55"/>
      <c r="D806" s="55"/>
    </row>
    <row r="807" spans="1:4" ht="18">
      <c r="A807" s="54"/>
      <c r="B807" s="54"/>
      <c r="C807" s="55"/>
      <c r="D807" s="55"/>
    </row>
    <row r="808" spans="1:4" ht="18">
      <c r="A808" s="54"/>
      <c r="B808" s="54"/>
      <c r="C808" s="55"/>
      <c r="D808" s="55"/>
    </row>
    <row r="809" spans="1:4" ht="18">
      <c r="A809" s="54"/>
      <c r="B809" s="54"/>
      <c r="C809" s="55"/>
      <c r="D809" s="55"/>
    </row>
    <row r="810" spans="1:4" ht="18">
      <c r="A810" s="54"/>
      <c r="B810" s="54"/>
      <c r="C810" s="55"/>
      <c r="D810" s="55"/>
    </row>
    <row r="811" spans="1:4" ht="18">
      <c r="A811" s="54"/>
      <c r="B811" s="54"/>
      <c r="C811" s="55"/>
      <c r="D811" s="55"/>
    </row>
    <row r="812" spans="1:4" ht="18">
      <c r="A812" s="54"/>
      <c r="B812" s="54"/>
      <c r="C812" s="55"/>
      <c r="D812" s="55"/>
    </row>
    <row r="813" spans="1:4" ht="18">
      <c r="A813" s="54"/>
      <c r="B813" s="54"/>
      <c r="C813" s="55"/>
      <c r="D813" s="55"/>
    </row>
    <row r="814" spans="1:4" ht="18">
      <c r="A814" s="54"/>
      <c r="B814" s="54"/>
      <c r="C814" s="55"/>
      <c r="D814" s="55"/>
    </row>
    <row r="815" spans="1:4" ht="18">
      <c r="A815" s="54"/>
      <c r="B815" s="54"/>
      <c r="C815" s="55"/>
      <c r="D815" s="55"/>
    </row>
    <row r="816" spans="1:4" ht="18">
      <c r="A816" s="54"/>
      <c r="B816" s="54"/>
      <c r="C816" s="55"/>
      <c r="D816" s="55"/>
    </row>
    <row r="817" spans="1:4" ht="18">
      <c r="A817" s="54"/>
      <c r="B817" s="54"/>
      <c r="C817" s="55"/>
      <c r="D817" s="55"/>
    </row>
    <row r="818" spans="1:4" ht="18">
      <c r="A818" s="54"/>
      <c r="B818" s="54"/>
      <c r="C818" s="55"/>
      <c r="D818" s="55"/>
    </row>
    <row r="819" spans="1:4" ht="18">
      <c r="A819" s="54"/>
      <c r="B819" s="54"/>
      <c r="C819" s="55"/>
      <c r="D819" s="55"/>
    </row>
    <row r="820" spans="1:4" ht="18">
      <c r="A820" s="54"/>
      <c r="B820" s="54"/>
      <c r="C820" s="55"/>
      <c r="D820" s="55"/>
    </row>
    <row r="821" spans="1:4" ht="18">
      <c r="A821" s="54"/>
      <c r="B821" s="54"/>
      <c r="C821" s="55"/>
      <c r="D821" s="55"/>
    </row>
    <row r="822" spans="1:4" ht="18">
      <c r="A822" s="54"/>
      <c r="B822" s="54"/>
      <c r="C822" s="55"/>
      <c r="D822" s="55"/>
    </row>
    <row r="823" spans="1:4" ht="18">
      <c r="A823" s="54"/>
      <c r="B823" s="54"/>
      <c r="C823" s="55"/>
      <c r="D823" s="55"/>
    </row>
    <row r="824" spans="1:4" ht="18">
      <c r="A824" s="54"/>
      <c r="B824" s="54"/>
      <c r="C824" s="55"/>
      <c r="D824" s="55"/>
    </row>
    <row r="825" spans="1:4" ht="18">
      <c r="A825" s="54"/>
      <c r="B825" s="54"/>
      <c r="C825" s="55"/>
      <c r="D825" s="55"/>
    </row>
    <row r="826" spans="1:4" ht="18">
      <c r="A826" s="54"/>
      <c r="B826" s="54"/>
      <c r="C826" s="55"/>
      <c r="D826" s="55"/>
    </row>
    <row r="827" spans="1:4" ht="18">
      <c r="A827" s="54"/>
      <c r="B827" s="54"/>
      <c r="C827" s="55"/>
      <c r="D827" s="55"/>
    </row>
    <row r="828" spans="1:4" ht="18">
      <c r="A828" s="54"/>
      <c r="B828" s="54"/>
      <c r="C828" s="55"/>
      <c r="D828" s="55"/>
    </row>
    <row r="829" spans="1:4" ht="18">
      <c r="A829" s="54"/>
      <c r="B829" s="54"/>
      <c r="C829" s="55"/>
      <c r="D829" s="55"/>
    </row>
    <row r="830" spans="1:4" ht="18">
      <c r="A830" s="54"/>
      <c r="B830" s="54"/>
      <c r="C830" s="55"/>
      <c r="D830" s="55"/>
    </row>
    <row r="831" spans="1:4" ht="18">
      <c r="A831" s="54"/>
      <c r="B831" s="54"/>
      <c r="C831" s="55"/>
      <c r="D831" s="55"/>
    </row>
    <row r="832" spans="1:4" ht="18">
      <c r="A832" s="54"/>
      <c r="B832" s="54"/>
      <c r="C832" s="55"/>
      <c r="D832" s="55"/>
    </row>
    <row r="833" spans="1:4" ht="18">
      <c r="A833" s="54"/>
      <c r="B833" s="54"/>
      <c r="C833" s="55"/>
      <c r="D833" s="55"/>
    </row>
    <row r="834" spans="1:4" ht="18">
      <c r="A834" s="54"/>
      <c r="B834" s="54"/>
      <c r="C834" s="55"/>
      <c r="D834" s="55"/>
    </row>
    <row r="835" spans="1:4" ht="18">
      <c r="A835" s="54"/>
      <c r="B835" s="54"/>
      <c r="C835" s="55"/>
      <c r="D835" s="55"/>
    </row>
    <row r="836" spans="1:4" ht="18">
      <c r="A836" s="54"/>
      <c r="B836" s="54"/>
      <c r="C836" s="55"/>
      <c r="D836" s="55"/>
    </row>
    <row r="837" spans="1:4" ht="18">
      <c r="A837" s="54"/>
      <c r="B837" s="54"/>
      <c r="C837" s="55"/>
      <c r="D837" s="55"/>
    </row>
    <row r="838" spans="1:4" ht="18">
      <c r="A838" s="54"/>
      <c r="B838" s="54"/>
      <c r="C838" s="55"/>
      <c r="D838" s="55"/>
    </row>
    <row r="839" spans="1:4" ht="18">
      <c r="A839" s="54"/>
      <c r="B839" s="54"/>
      <c r="C839" s="55"/>
      <c r="D839" s="55"/>
    </row>
    <row r="840" spans="1:4" ht="18">
      <c r="A840" s="54"/>
      <c r="B840" s="54"/>
      <c r="C840" s="55"/>
      <c r="D840" s="55"/>
    </row>
    <row r="841" spans="1:4" ht="18">
      <c r="A841" s="54"/>
      <c r="B841" s="54"/>
      <c r="C841" s="55"/>
      <c r="D841" s="55"/>
    </row>
    <row r="842" spans="1:4" ht="18">
      <c r="A842" s="54"/>
      <c r="B842" s="54"/>
      <c r="C842" s="55"/>
      <c r="D842" s="55"/>
    </row>
    <row r="843" spans="1:4" ht="18">
      <c r="A843" s="54"/>
      <c r="B843" s="54"/>
      <c r="C843" s="55"/>
      <c r="D843" s="55"/>
    </row>
    <row r="844" spans="1:4" ht="18">
      <c r="A844" s="54"/>
      <c r="B844" s="54"/>
      <c r="C844" s="55"/>
      <c r="D844" s="55"/>
    </row>
    <row r="845" spans="1:4" ht="18">
      <c r="A845" s="54"/>
      <c r="B845" s="54"/>
      <c r="C845" s="55"/>
      <c r="D845" s="55"/>
    </row>
    <row r="846" spans="1:4" ht="18">
      <c r="A846" s="54"/>
      <c r="B846" s="54"/>
      <c r="C846" s="55"/>
      <c r="D846" s="55"/>
    </row>
    <row r="847" spans="1:4" ht="18">
      <c r="A847" s="54"/>
      <c r="B847" s="54"/>
      <c r="C847" s="55"/>
      <c r="D847" s="55"/>
    </row>
    <row r="848" spans="1:4" ht="18">
      <c r="A848" s="54"/>
      <c r="B848" s="54"/>
      <c r="C848" s="55"/>
      <c r="D848" s="55"/>
    </row>
    <row r="849" spans="1:4" ht="18">
      <c r="A849" s="54"/>
      <c r="B849" s="54"/>
      <c r="C849" s="55"/>
      <c r="D849" s="55"/>
    </row>
    <row r="850" spans="1:4" ht="18">
      <c r="A850" s="54"/>
      <c r="B850" s="54"/>
      <c r="C850" s="55"/>
      <c r="D850" s="55"/>
    </row>
    <row r="851" spans="1:4" ht="18">
      <c r="A851" s="54"/>
      <c r="B851" s="54"/>
      <c r="C851" s="55"/>
      <c r="D851" s="55"/>
    </row>
    <row r="852" spans="1:4" ht="18">
      <c r="A852" s="54"/>
      <c r="B852" s="54"/>
      <c r="C852" s="55"/>
      <c r="D852" s="55"/>
    </row>
    <row r="853" spans="1:4" ht="18">
      <c r="A853" s="54"/>
      <c r="B853" s="54"/>
      <c r="C853" s="55"/>
      <c r="D853" s="55"/>
    </row>
    <row r="854" spans="1:4" ht="18">
      <c r="A854" s="54"/>
      <c r="B854" s="54"/>
      <c r="C854" s="55"/>
      <c r="D854" s="55"/>
    </row>
    <row r="855" spans="1:4" ht="18">
      <c r="A855" s="54"/>
      <c r="B855" s="54"/>
      <c r="C855" s="55"/>
      <c r="D855" s="55"/>
    </row>
    <row r="856" spans="1:4" ht="18">
      <c r="A856" s="54"/>
      <c r="B856" s="54"/>
      <c r="C856" s="55"/>
      <c r="D856" s="55"/>
    </row>
    <row r="857" spans="1:4" ht="18">
      <c r="A857" s="54"/>
      <c r="B857" s="54"/>
      <c r="C857" s="55"/>
      <c r="D857" s="55"/>
    </row>
    <row r="858" spans="1:4" ht="18">
      <c r="A858" s="54"/>
      <c r="B858" s="54"/>
      <c r="C858" s="55"/>
      <c r="D858" s="55"/>
    </row>
    <row r="859" spans="1:4" ht="18">
      <c r="A859" s="54"/>
      <c r="B859" s="54"/>
      <c r="C859" s="55"/>
      <c r="D859" s="55"/>
    </row>
    <row r="860" spans="1:4" ht="18">
      <c r="A860" s="54"/>
      <c r="B860" s="54"/>
      <c r="C860" s="55"/>
      <c r="D860" s="55"/>
    </row>
    <row r="861" spans="1:4" ht="18">
      <c r="A861" s="54"/>
      <c r="B861" s="54"/>
      <c r="C861" s="55"/>
      <c r="D861" s="55"/>
    </row>
    <row r="862" spans="1:4" ht="18">
      <c r="A862" s="54"/>
      <c r="B862" s="54"/>
      <c r="C862" s="55"/>
      <c r="D862" s="55"/>
    </row>
    <row r="863" spans="1:4" ht="18">
      <c r="A863" s="54"/>
      <c r="B863" s="54"/>
      <c r="C863" s="55"/>
      <c r="D863" s="55"/>
    </row>
    <row r="864" spans="1:4" ht="18">
      <c r="A864" s="54"/>
      <c r="B864" s="54"/>
      <c r="C864" s="55"/>
      <c r="D864" s="55"/>
    </row>
    <row r="865" spans="1:4" ht="18">
      <c r="A865" s="54"/>
      <c r="B865" s="54"/>
      <c r="C865" s="55"/>
      <c r="D865" s="55"/>
    </row>
    <row r="866" spans="1:4" ht="18">
      <c r="A866" s="54"/>
      <c r="B866" s="54"/>
      <c r="C866" s="55"/>
      <c r="D866" s="55"/>
    </row>
    <row r="867" spans="1:4" ht="18">
      <c r="A867" s="54"/>
      <c r="B867" s="54"/>
      <c r="C867" s="55"/>
      <c r="D867" s="55"/>
    </row>
    <row r="868" spans="1:4" ht="18">
      <c r="A868" s="54"/>
      <c r="B868" s="54"/>
      <c r="C868" s="55"/>
      <c r="D868" s="55"/>
    </row>
    <row r="869" spans="1:4" ht="18">
      <c r="A869" s="54"/>
      <c r="B869" s="54"/>
      <c r="C869" s="55"/>
      <c r="D869" s="55"/>
    </row>
    <row r="870" spans="1:4" ht="18">
      <c r="A870" s="54"/>
      <c r="B870" s="54"/>
      <c r="C870" s="55"/>
      <c r="D870" s="55"/>
    </row>
    <row r="871" spans="1:4" ht="18">
      <c r="A871" s="54"/>
      <c r="B871" s="54"/>
      <c r="C871" s="55"/>
      <c r="D871" s="55"/>
    </row>
    <row r="872" spans="1:4" ht="18">
      <c r="A872" s="54"/>
      <c r="B872" s="54"/>
      <c r="C872" s="55"/>
      <c r="D872" s="55"/>
    </row>
    <row r="873" spans="1:4" ht="18">
      <c r="A873" s="54"/>
      <c r="B873" s="54"/>
      <c r="C873" s="55"/>
      <c r="D873" s="55"/>
    </row>
    <row r="874" spans="1:4" ht="18">
      <c r="A874" s="54"/>
      <c r="B874" s="54"/>
      <c r="C874" s="55"/>
      <c r="D874" s="55"/>
    </row>
    <row r="875" spans="1:4" ht="18">
      <c r="A875" s="54"/>
      <c r="B875" s="54"/>
      <c r="C875" s="55"/>
      <c r="D875" s="55"/>
    </row>
    <row r="876" spans="1:4" ht="18">
      <c r="A876" s="54"/>
      <c r="B876" s="54"/>
      <c r="C876" s="55"/>
      <c r="D876" s="55"/>
    </row>
    <row r="877" spans="1:4" ht="18">
      <c r="A877" s="54"/>
      <c r="B877" s="54"/>
      <c r="C877" s="55"/>
      <c r="D877" s="55"/>
    </row>
    <row r="878" spans="1:4" ht="18">
      <c r="A878" s="54"/>
      <c r="B878" s="54"/>
      <c r="C878" s="55"/>
      <c r="D878" s="55"/>
    </row>
    <row r="879" spans="1:4" ht="18">
      <c r="A879" s="54"/>
      <c r="B879" s="54"/>
      <c r="C879" s="55"/>
      <c r="D879" s="55"/>
    </row>
    <row r="880" spans="1:4" ht="18">
      <c r="A880" s="54"/>
      <c r="B880" s="54"/>
      <c r="C880" s="55"/>
      <c r="D880" s="55"/>
    </row>
    <row r="881" spans="1:4" ht="18">
      <c r="A881" s="54"/>
      <c r="B881" s="54"/>
      <c r="C881" s="55"/>
      <c r="D881" s="55"/>
    </row>
    <row r="882" spans="1:4" ht="18">
      <c r="A882" s="54"/>
      <c r="B882" s="54"/>
      <c r="C882" s="55"/>
      <c r="D882" s="55"/>
    </row>
    <row r="883" spans="1:4" ht="18">
      <c r="A883" s="54"/>
      <c r="B883" s="54"/>
      <c r="C883" s="55"/>
      <c r="D883" s="55"/>
    </row>
    <row r="884" spans="1:4" ht="18">
      <c r="A884" s="54"/>
      <c r="B884" s="54"/>
      <c r="C884" s="55"/>
      <c r="D884" s="55"/>
    </row>
    <row r="885" spans="1:4" ht="18">
      <c r="A885" s="54"/>
      <c r="B885" s="54"/>
      <c r="C885" s="55"/>
      <c r="D885" s="55"/>
    </row>
    <row r="886" spans="1:4" ht="18">
      <c r="A886" s="54"/>
      <c r="B886" s="54"/>
      <c r="C886" s="55"/>
      <c r="D886" s="55"/>
    </row>
    <row r="887" spans="1:4" ht="18">
      <c r="A887" s="54"/>
      <c r="B887" s="54"/>
      <c r="C887" s="55"/>
      <c r="D887" s="55"/>
    </row>
    <row r="888" spans="1:4" ht="18">
      <c r="A888" s="54"/>
      <c r="B888" s="54"/>
      <c r="C888" s="55"/>
      <c r="D888" s="55"/>
    </row>
    <row r="889" spans="1:4" ht="18">
      <c r="A889" s="54"/>
      <c r="B889" s="54"/>
      <c r="C889" s="55"/>
      <c r="D889" s="55"/>
    </row>
    <row r="890" spans="1:4" ht="18">
      <c r="A890" s="54"/>
      <c r="B890" s="54"/>
      <c r="C890" s="55"/>
      <c r="D890" s="55"/>
    </row>
    <row r="891" spans="1:4" ht="18">
      <c r="A891" s="54"/>
      <c r="B891" s="54"/>
      <c r="C891" s="55"/>
      <c r="D891" s="55"/>
    </row>
    <row r="892" spans="1:4" ht="18">
      <c r="A892" s="54"/>
      <c r="B892" s="54"/>
      <c r="C892" s="55"/>
      <c r="D892" s="55"/>
    </row>
    <row r="893" spans="1:4" ht="18">
      <c r="A893" s="54"/>
      <c r="B893" s="54"/>
      <c r="C893" s="55"/>
      <c r="D893" s="55"/>
    </row>
    <row r="894" spans="1:4" ht="18">
      <c r="A894" s="54"/>
      <c r="B894" s="54"/>
      <c r="C894" s="55"/>
      <c r="D894" s="55"/>
    </row>
    <row r="895" spans="1:4" ht="18">
      <c r="A895" s="54"/>
      <c r="B895" s="54"/>
      <c r="C895" s="55"/>
      <c r="D895" s="55"/>
    </row>
    <row r="896" spans="1:4" ht="18">
      <c r="A896" s="54"/>
      <c r="B896" s="54"/>
      <c r="C896" s="55"/>
      <c r="D896" s="55"/>
    </row>
    <row r="897" spans="1:4" ht="18">
      <c r="A897" s="54"/>
      <c r="B897" s="54"/>
      <c r="C897" s="55"/>
      <c r="D897" s="55"/>
    </row>
    <row r="898" spans="1:4" ht="18">
      <c r="A898" s="54"/>
      <c r="B898" s="54"/>
      <c r="C898" s="55"/>
      <c r="D898" s="55"/>
    </row>
    <row r="899" spans="1:4" ht="18">
      <c r="A899" s="54"/>
      <c r="B899" s="54"/>
      <c r="C899" s="55"/>
      <c r="D899" s="55"/>
    </row>
    <row r="900" spans="1:4" ht="18">
      <c r="A900" s="54"/>
      <c r="B900" s="54"/>
      <c r="C900" s="55"/>
      <c r="D900" s="55"/>
    </row>
    <row r="901" spans="1:4" ht="18">
      <c r="A901" s="54"/>
      <c r="B901" s="54"/>
      <c r="C901" s="55"/>
      <c r="D901" s="55"/>
    </row>
    <row r="902" spans="1:4" ht="18">
      <c r="A902" s="54"/>
      <c r="B902" s="54"/>
      <c r="C902" s="55"/>
      <c r="D902" s="55"/>
    </row>
    <row r="903" spans="1:4" ht="18">
      <c r="A903" s="54"/>
      <c r="B903" s="54"/>
      <c r="C903" s="55"/>
      <c r="D903" s="55"/>
    </row>
    <row r="904" spans="1:4" ht="18">
      <c r="A904" s="54"/>
      <c r="B904" s="54"/>
      <c r="C904" s="55"/>
      <c r="D904" s="55"/>
    </row>
    <row r="905" spans="1:4" ht="18">
      <c r="A905" s="54"/>
      <c r="B905" s="54"/>
      <c r="C905" s="55"/>
      <c r="D905" s="55"/>
    </row>
    <row r="906" spans="1:4" ht="18">
      <c r="A906" s="54"/>
      <c r="B906" s="54"/>
      <c r="C906" s="55"/>
      <c r="D906" s="55"/>
    </row>
    <row r="907" spans="1:4" ht="18">
      <c r="A907" s="54"/>
      <c r="B907" s="54"/>
      <c r="C907" s="55"/>
      <c r="D907" s="55"/>
    </row>
    <row r="908" spans="1:4" ht="18">
      <c r="A908" s="54"/>
      <c r="B908" s="54"/>
      <c r="C908" s="55"/>
      <c r="D908" s="55"/>
    </row>
    <row r="909" spans="1:4" ht="18">
      <c r="A909" s="54"/>
      <c r="B909" s="54"/>
      <c r="C909" s="55"/>
      <c r="D909" s="55"/>
    </row>
    <row r="910" spans="1:4" ht="18">
      <c r="A910" s="54"/>
      <c r="B910" s="54"/>
      <c r="C910" s="55"/>
      <c r="D910" s="55"/>
    </row>
    <row r="911" spans="1:4" ht="18">
      <c r="A911" s="54"/>
      <c r="B911" s="54"/>
      <c r="C911" s="55"/>
      <c r="D911" s="55"/>
    </row>
    <row r="912" spans="1:4" ht="18">
      <c r="A912" s="54"/>
      <c r="B912" s="54"/>
      <c r="C912" s="55"/>
      <c r="D912" s="55"/>
    </row>
    <row r="913" spans="1:4" ht="18">
      <c r="A913" s="54"/>
      <c r="B913" s="54"/>
      <c r="C913" s="55"/>
      <c r="D913" s="55"/>
    </row>
    <row r="914" spans="1:4" ht="18">
      <c r="A914" s="54"/>
      <c r="B914" s="54"/>
      <c r="C914" s="55"/>
      <c r="D914" s="55"/>
    </row>
    <row r="915" spans="1:4" ht="18">
      <c r="A915" s="54"/>
      <c r="B915" s="54"/>
      <c r="C915" s="55"/>
      <c r="D915" s="55"/>
    </row>
    <row r="916" spans="1:4" ht="18">
      <c r="A916" s="54"/>
      <c r="B916" s="54"/>
      <c r="C916" s="55"/>
      <c r="D916" s="55"/>
    </row>
    <row r="917" spans="1:4" ht="18">
      <c r="A917" s="54"/>
      <c r="B917" s="54"/>
      <c r="C917" s="55"/>
      <c r="D917" s="55"/>
    </row>
    <row r="918" spans="1:4" ht="18">
      <c r="A918" s="54"/>
      <c r="B918" s="54"/>
      <c r="C918" s="55"/>
      <c r="D918" s="55"/>
    </row>
    <row r="919" spans="1:4" ht="18">
      <c r="A919" s="54"/>
      <c r="B919" s="54"/>
      <c r="C919" s="55"/>
      <c r="D919" s="55"/>
    </row>
    <row r="920" spans="1:4" ht="18">
      <c r="A920" s="54"/>
      <c r="B920" s="54"/>
      <c r="C920" s="55"/>
      <c r="D920" s="55"/>
    </row>
    <row r="921" spans="1:4" ht="18">
      <c r="A921" s="54"/>
      <c r="B921" s="54"/>
      <c r="C921" s="55"/>
      <c r="D921" s="55"/>
    </row>
    <row r="922" spans="1:4" ht="18">
      <c r="A922" s="54"/>
      <c r="B922" s="54"/>
      <c r="C922" s="55"/>
      <c r="D922" s="55"/>
    </row>
    <row r="923" spans="1:4" ht="18">
      <c r="A923" s="54"/>
      <c r="B923" s="54"/>
      <c r="C923" s="55"/>
      <c r="D923" s="55"/>
    </row>
    <row r="924" spans="1:4" ht="18">
      <c r="A924" s="54"/>
      <c r="B924" s="54"/>
      <c r="C924" s="55"/>
      <c r="D924" s="55"/>
    </row>
    <row r="925" spans="1:4" ht="18">
      <c r="A925" s="54"/>
      <c r="B925" s="54"/>
      <c r="C925" s="55"/>
      <c r="D925" s="55"/>
    </row>
    <row r="926" spans="1:4" ht="18">
      <c r="A926" s="54"/>
      <c r="B926" s="54"/>
      <c r="C926" s="55"/>
      <c r="D926" s="55"/>
    </row>
    <row r="927" spans="1:4" ht="18">
      <c r="A927" s="54"/>
      <c r="B927" s="54"/>
      <c r="C927" s="55"/>
      <c r="D927" s="55"/>
    </row>
    <row r="928" spans="1:4" ht="18">
      <c r="A928" s="54"/>
      <c r="B928" s="54"/>
      <c r="C928" s="55"/>
      <c r="D928" s="55"/>
    </row>
    <row r="929" spans="1:4" ht="18">
      <c r="A929" s="54"/>
      <c r="B929" s="54"/>
      <c r="C929" s="55"/>
      <c r="D929" s="55"/>
    </row>
    <row r="930" spans="1:4" ht="18">
      <c r="A930" s="54"/>
      <c r="B930" s="54"/>
      <c r="C930" s="55"/>
      <c r="D930" s="55"/>
    </row>
    <row r="931" spans="1:4" ht="18">
      <c r="A931" s="54"/>
      <c r="B931" s="54"/>
      <c r="C931" s="55"/>
      <c r="D931" s="55"/>
    </row>
    <row r="932" spans="1:4" ht="18">
      <c r="A932" s="54"/>
      <c r="B932" s="54"/>
      <c r="C932" s="55"/>
      <c r="D932" s="55"/>
    </row>
    <row r="933" spans="1:4" ht="18">
      <c r="A933" s="54"/>
      <c r="B933" s="54"/>
      <c r="C933" s="55"/>
      <c r="D933" s="55"/>
    </row>
    <row r="934" spans="1:4" ht="18">
      <c r="A934" s="54"/>
      <c r="B934" s="54"/>
      <c r="C934" s="55"/>
      <c r="D934" s="55"/>
    </row>
    <row r="935" spans="1:4" ht="18">
      <c r="A935" s="54"/>
      <c r="B935" s="54"/>
      <c r="C935" s="55"/>
      <c r="D935" s="55"/>
    </row>
    <row r="936" spans="1:4" ht="18">
      <c r="A936" s="54"/>
      <c r="B936" s="54"/>
      <c r="C936" s="55"/>
      <c r="D936" s="55"/>
    </row>
    <row r="937" spans="1:4" ht="18">
      <c r="A937" s="54"/>
      <c r="B937" s="54"/>
      <c r="C937" s="55"/>
      <c r="D937" s="55"/>
    </row>
    <row r="938" spans="1:4" ht="18">
      <c r="A938" s="54"/>
      <c r="B938" s="54"/>
      <c r="C938" s="55"/>
      <c r="D938" s="55"/>
    </row>
    <row r="939" spans="1:4" ht="18">
      <c r="A939" s="54"/>
      <c r="B939" s="54"/>
      <c r="C939" s="55"/>
      <c r="D939" s="55"/>
    </row>
    <row r="940" spans="1:4" ht="18">
      <c r="A940" s="54"/>
      <c r="B940" s="54"/>
      <c r="C940" s="55"/>
      <c r="D940" s="55"/>
    </row>
    <row r="941" spans="1:4" ht="18">
      <c r="A941" s="54"/>
      <c r="B941" s="54"/>
      <c r="C941" s="55"/>
      <c r="D941" s="55"/>
    </row>
    <row r="942" spans="1:4" ht="18">
      <c r="A942" s="54"/>
      <c r="B942" s="54"/>
      <c r="C942" s="55"/>
      <c r="D942" s="55"/>
    </row>
    <row r="943" spans="1:4" ht="18">
      <c r="A943" s="54"/>
      <c r="B943" s="54"/>
      <c r="C943" s="55"/>
      <c r="D943" s="55"/>
    </row>
    <row r="944" spans="1:4" ht="18">
      <c r="A944" s="54"/>
      <c r="B944" s="54"/>
      <c r="C944" s="55"/>
      <c r="D944" s="55"/>
    </row>
    <row r="945" spans="1:4" ht="18">
      <c r="A945" s="54"/>
      <c r="B945" s="54"/>
      <c r="C945" s="55"/>
      <c r="D945" s="55"/>
    </row>
    <row r="946" spans="1:4" ht="18">
      <c r="A946" s="54"/>
      <c r="B946" s="54"/>
      <c r="C946" s="55"/>
      <c r="D946" s="55"/>
    </row>
    <row r="947" spans="1:4" ht="18">
      <c r="A947" s="54"/>
      <c r="B947" s="54"/>
      <c r="C947" s="55"/>
      <c r="D947" s="55"/>
    </row>
    <row r="948" spans="1:4" ht="18">
      <c r="A948" s="54"/>
      <c r="B948" s="54"/>
      <c r="C948" s="55"/>
      <c r="D948" s="55"/>
    </row>
    <row r="949" spans="1:4" ht="18">
      <c r="A949" s="54"/>
      <c r="B949" s="54"/>
      <c r="C949" s="55"/>
      <c r="D949" s="55"/>
    </row>
    <row r="950" spans="1:4" ht="18">
      <c r="A950" s="54"/>
      <c r="B950" s="54"/>
      <c r="C950" s="55"/>
      <c r="D950" s="55"/>
    </row>
    <row r="951" spans="1:4" ht="18">
      <c r="A951" s="54"/>
      <c r="B951" s="54"/>
      <c r="C951" s="55"/>
      <c r="D951" s="55"/>
    </row>
    <row r="952" spans="1:4" ht="18">
      <c r="A952" s="54"/>
      <c r="B952" s="54"/>
      <c r="C952" s="55"/>
      <c r="D952" s="55"/>
    </row>
    <row r="953" spans="1:4" ht="18">
      <c r="A953" s="54"/>
      <c r="B953" s="54"/>
      <c r="C953" s="55"/>
      <c r="D953" s="55"/>
    </row>
    <row r="954" spans="1:4" ht="18">
      <c r="A954" s="54"/>
      <c r="B954" s="54"/>
      <c r="C954" s="55"/>
      <c r="D954" s="55"/>
    </row>
    <row r="955" spans="1:4" ht="18">
      <c r="A955" s="54"/>
      <c r="B955" s="54"/>
      <c r="C955" s="55"/>
      <c r="D955" s="55"/>
    </row>
    <row r="956" spans="1:4" ht="18">
      <c r="A956" s="54"/>
      <c r="B956" s="54"/>
      <c r="C956" s="55"/>
      <c r="D956" s="55"/>
    </row>
    <row r="957" spans="1:4" ht="18">
      <c r="A957" s="54"/>
      <c r="B957" s="54"/>
      <c r="C957" s="55"/>
      <c r="D957" s="55"/>
    </row>
    <row r="958" spans="1:4" ht="18">
      <c r="A958" s="54"/>
      <c r="B958" s="54"/>
      <c r="C958" s="55"/>
      <c r="D958" s="55"/>
    </row>
    <row r="959" spans="1:4" ht="18">
      <c r="A959" s="54"/>
      <c r="B959" s="54"/>
      <c r="C959" s="55"/>
      <c r="D959" s="55"/>
    </row>
    <row r="960" spans="1:4" ht="18">
      <c r="A960" s="54"/>
      <c r="B960" s="54"/>
      <c r="C960" s="55"/>
      <c r="D960" s="55"/>
    </row>
    <row r="961" spans="1:4" ht="18">
      <c r="A961" s="54"/>
      <c r="B961" s="54"/>
      <c r="C961" s="55"/>
      <c r="D961" s="55"/>
    </row>
    <row r="962" spans="1:4" ht="18">
      <c r="A962" s="54"/>
      <c r="B962" s="54"/>
      <c r="C962" s="55"/>
      <c r="D962" s="55"/>
    </row>
    <row r="963" spans="1:4" ht="18">
      <c r="A963" s="54"/>
      <c r="B963" s="54"/>
      <c r="C963" s="55"/>
      <c r="D963" s="55"/>
    </row>
    <row r="964" spans="1:4" ht="18">
      <c r="A964" s="54"/>
      <c r="B964" s="54"/>
      <c r="C964" s="55"/>
      <c r="D964" s="55"/>
    </row>
    <row r="965" spans="1:4" ht="18">
      <c r="A965" s="54"/>
      <c r="B965" s="54"/>
      <c r="C965" s="55"/>
      <c r="D965" s="55"/>
    </row>
    <row r="966" spans="1:4" ht="18">
      <c r="A966" s="54"/>
      <c r="B966" s="54"/>
      <c r="C966" s="55"/>
      <c r="D966" s="55"/>
    </row>
    <row r="967" spans="1:4" ht="18">
      <c r="A967" s="54"/>
      <c r="B967" s="54"/>
      <c r="C967" s="55"/>
      <c r="D967" s="55"/>
    </row>
    <row r="968" spans="1:4" ht="18">
      <c r="A968" s="54"/>
      <c r="B968" s="54"/>
      <c r="C968" s="55"/>
      <c r="D968" s="55"/>
    </row>
    <row r="969" spans="1:4" ht="18">
      <c r="A969" s="54"/>
      <c r="B969" s="54"/>
      <c r="C969" s="55"/>
      <c r="D969" s="55"/>
    </row>
    <row r="970" spans="1:4" ht="18">
      <c r="A970" s="54"/>
      <c r="B970" s="54"/>
      <c r="C970" s="55"/>
      <c r="D970" s="55"/>
    </row>
    <row r="971" spans="1:4" ht="18">
      <c r="A971" s="54"/>
      <c r="B971" s="54"/>
      <c r="C971" s="55"/>
      <c r="D971" s="55"/>
    </row>
    <row r="972" spans="1:4" ht="18">
      <c r="A972" s="54"/>
      <c r="B972" s="54"/>
      <c r="C972" s="55"/>
      <c r="D972" s="55"/>
    </row>
    <row r="973" spans="1:4" ht="18">
      <c r="A973" s="54"/>
      <c r="B973" s="54"/>
      <c r="C973" s="55"/>
      <c r="D973" s="55"/>
    </row>
    <row r="974" spans="1:4" ht="18">
      <c r="A974" s="54"/>
      <c r="B974" s="54"/>
      <c r="C974" s="55"/>
      <c r="D974" s="55"/>
    </row>
    <row r="975" spans="1:4" ht="18">
      <c r="A975" s="54"/>
      <c r="B975" s="54"/>
      <c r="C975" s="55"/>
      <c r="D975" s="55"/>
    </row>
    <row r="976" spans="1:4" ht="18">
      <c r="A976" s="54"/>
      <c r="B976" s="54"/>
      <c r="C976" s="55"/>
      <c r="D976" s="55"/>
    </row>
    <row r="977" spans="1:4" ht="18">
      <c r="A977" s="54"/>
      <c r="B977" s="54"/>
      <c r="C977" s="55"/>
      <c r="D977" s="55"/>
    </row>
    <row r="978" spans="1:4" ht="18">
      <c r="A978" s="54"/>
      <c r="B978" s="54"/>
      <c r="C978" s="55"/>
      <c r="D978" s="55"/>
    </row>
    <row r="979" spans="1:4" ht="18">
      <c r="A979" s="54"/>
      <c r="B979" s="54"/>
      <c r="C979" s="55"/>
      <c r="D979" s="55"/>
    </row>
    <row r="980" spans="1:4" ht="18">
      <c r="A980" s="54"/>
      <c r="B980" s="54"/>
      <c r="C980" s="55"/>
      <c r="D980" s="55"/>
    </row>
    <row r="981" spans="1:4" ht="18">
      <c r="A981" s="54"/>
      <c r="B981" s="54"/>
      <c r="C981" s="55"/>
      <c r="D981" s="55"/>
    </row>
    <row r="982" spans="1:4" ht="18">
      <c r="A982" s="54"/>
      <c r="B982" s="54"/>
      <c r="C982" s="55"/>
      <c r="D982" s="55"/>
    </row>
    <row r="983" spans="1:4" ht="18">
      <c r="A983" s="54"/>
      <c r="B983" s="54"/>
      <c r="C983" s="55"/>
      <c r="D983" s="55"/>
    </row>
    <row r="984" spans="1:4" ht="18">
      <c r="A984" s="54"/>
      <c r="B984" s="54"/>
      <c r="C984" s="55"/>
      <c r="D984" s="55"/>
    </row>
    <row r="985" spans="1:4" ht="18">
      <c r="A985" s="54"/>
      <c r="B985" s="54"/>
      <c r="C985" s="55"/>
      <c r="D985" s="55"/>
    </row>
    <row r="986" spans="1:4" ht="18">
      <c r="A986" s="54"/>
      <c r="B986" s="54"/>
      <c r="C986" s="55"/>
      <c r="D986" s="55"/>
    </row>
    <row r="987" spans="1:4" ht="18">
      <c r="A987" s="54"/>
      <c r="B987" s="54"/>
      <c r="C987" s="55"/>
      <c r="D987" s="55"/>
    </row>
    <row r="988" spans="1:4" ht="18">
      <c r="A988" s="54"/>
      <c r="B988" s="54"/>
      <c r="C988" s="55"/>
      <c r="D988" s="55"/>
    </row>
    <row r="989" spans="1:4" ht="18">
      <c r="A989" s="54"/>
      <c r="B989" s="54"/>
      <c r="C989" s="55"/>
      <c r="D989" s="55"/>
    </row>
    <row r="990" spans="1:4" ht="18">
      <c r="A990" s="54"/>
      <c r="B990" s="54"/>
      <c r="C990" s="55"/>
      <c r="D990" s="55"/>
    </row>
    <row r="991" spans="1:4" ht="18">
      <c r="A991" s="54"/>
      <c r="B991" s="54"/>
      <c r="C991" s="55"/>
      <c r="D991" s="55"/>
    </row>
    <row r="992" spans="1:4" ht="18">
      <c r="A992" s="54"/>
      <c r="B992" s="54"/>
      <c r="C992" s="55"/>
      <c r="D992" s="55"/>
    </row>
    <row r="993" spans="1:4" ht="18">
      <c r="A993" s="54"/>
      <c r="B993" s="54"/>
      <c r="C993" s="55"/>
      <c r="D993" s="55"/>
    </row>
    <row r="994" spans="1:4" ht="18">
      <c r="A994" s="54"/>
      <c r="B994" s="54"/>
      <c r="C994" s="55"/>
      <c r="D994" s="55"/>
    </row>
    <row r="995" spans="1:4" ht="18">
      <c r="A995" s="54"/>
      <c r="B995" s="54"/>
      <c r="C995" s="55"/>
      <c r="D995" s="55"/>
    </row>
    <row r="996" spans="1:4" ht="18">
      <c r="A996" s="54"/>
      <c r="B996" s="54"/>
      <c r="C996" s="55"/>
      <c r="D996" s="55"/>
    </row>
    <row r="997" spans="1:4" ht="18">
      <c r="A997" s="54"/>
      <c r="B997" s="54"/>
      <c r="C997" s="55"/>
      <c r="D997" s="55"/>
    </row>
    <row r="998" spans="1:4" ht="18">
      <c r="A998" s="54"/>
      <c r="B998" s="54"/>
      <c r="C998" s="55"/>
      <c r="D998" s="55"/>
    </row>
    <row r="999" spans="1:4" ht="18">
      <c r="A999" s="54"/>
      <c r="B999" s="54"/>
      <c r="C999" s="55"/>
      <c r="D999" s="55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/>
  </sheetViews>
  <sheetFormatPr defaultColWidth="14.42578125" defaultRowHeight="15" customHeight="1"/>
  <cols>
    <col min="1" max="4" width="24.85546875" customWidth="1"/>
  </cols>
  <sheetData>
    <row r="1" spans="1:26" ht="40.5" customHeight="1">
      <c r="A1" s="114" t="s">
        <v>163</v>
      </c>
      <c r="B1" s="63"/>
      <c r="C1" s="63"/>
      <c r="D1" s="6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4"/>
      <c r="V1" s="54"/>
      <c r="W1" s="54"/>
      <c r="X1" s="54"/>
      <c r="Y1" s="54"/>
      <c r="Z1" s="54"/>
    </row>
    <row r="2" spans="1:26" ht="36">
      <c r="A2" s="41" t="s">
        <v>62</v>
      </c>
      <c r="B2" s="41" t="s">
        <v>63</v>
      </c>
      <c r="C2" s="42" t="s">
        <v>64</v>
      </c>
      <c r="D2" s="42" t="s">
        <v>65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  <c r="V2" s="57"/>
      <c r="W2" s="57"/>
      <c r="X2" s="57"/>
      <c r="Y2" s="57"/>
      <c r="Z2" s="57"/>
    </row>
    <row r="3" spans="1:26" ht="18">
      <c r="A3" s="41" t="s">
        <v>66</v>
      </c>
      <c r="B3" s="41" t="s">
        <v>66</v>
      </c>
      <c r="C3" s="42" t="s">
        <v>67</v>
      </c>
      <c r="D3" s="42" t="s">
        <v>67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/>
      <c r="V3" s="57"/>
      <c r="W3" s="57"/>
      <c r="X3" s="57"/>
      <c r="Y3" s="57"/>
      <c r="Z3" s="57"/>
    </row>
    <row r="4" spans="1:26" ht="18">
      <c r="A4" s="43">
        <v>100</v>
      </c>
      <c r="B4" s="43" t="s">
        <v>164</v>
      </c>
      <c r="C4" s="44">
        <v>12.37</v>
      </c>
      <c r="D4" s="44">
        <v>20.22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4"/>
      <c r="V4" s="54"/>
      <c r="W4" s="54"/>
      <c r="X4" s="54"/>
      <c r="Y4" s="54"/>
      <c r="Z4" s="54"/>
    </row>
    <row r="5" spans="1:26" ht="18">
      <c r="A5" s="43">
        <v>125</v>
      </c>
      <c r="B5" s="43" t="s">
        <v>165</v>
      </c>
      <c r="C5" s="44">
        <v>16.68</v>
      </c>
      <c r="D5" s="44">
        <v>28.94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4"/>
      <c r="V5" s="54"/>
      <c r="W5" s="54"/>
      <c r="X5" s="54"/>
      <c r="Y5" s="54"/>
      <c r="Z5" s="54"/>
    </row>
    <row r="6" spans="1:26" ht="18">
      <c r="A6" s="43">
        <v>150</v>
      </c>
      <c r="B6" s="43" t="s">
        <v>166</v>
      </c>
      <c r="C6" s="44">
        <v>20.89</v>
      </c>
      <c r="D6" s="44">
        <v>38.549999999999997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4"/>
      <c r="V6" s="54"/>
      <c r="W6" s="54"/>
      <c r="X6" s="54"/>
      <c r="Y6" s="54"/>
      <c r="Z6" s="54"/>
    </row>
    <row r="7" spans="1:26" ht="18">
      <c r="A7" s="43">
        <v>200</v>
      </c>
      <c r="B7" s="43" t="s">
        <v>167</v>
      </c>
      <c r="C7" s="44">
        <v>32.06</v>
      </c>
      <c r="D7" s="44">
        <v>63.46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4"/>
      <c r="V7" s="54"/>
      <c r="W7" s="54"/>
      <c r="X7" s="54"/>
      <c r="Y7" s="54"/>
      <c r="Z7" s="54"/>
    </row>
    <row r="8" spans="1:26" ht="18">
      <c r="A8" s="43">
        <v>250</v>
      </c>
      <c r="B8" s="43" t="s">
        <v>168</v>
      </c>
      <c r="C8" s="44">
        <v>46.46</v>
      </c>
      <c r="D8" s="44">
        <v>95.52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4"/>
      <c r="V8" s="54"/>
      <c r="W8" s="54"/>
      <c r="X8" s="54"/>
      <c r="Y8" s="54"/>
      <c r="Z8" s="54"/>
    </row>
    <row r="9" spans="1:26" ht="18">
      <c r="A9" s="43">
        <v>300</v>
      </c>
      <c r="B9" s="43" t="s">
        <v>169</v>
      </c>
      <c r="C9" s="44">
        <v>62.22</v>
      </c>
      <c r="D9" s="44">
        <v>132.87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4"/>
      <c r="V9" s="54"/>
      <c r="W9" s="54"/>
      <c r="X9" s="54"/>
      <c r="Y9" s="54"/>
      <c r="Z9" s="54"/>
    </row>
    <row r="10" spans="1:26" ht="18">
      <c r="A10" s="43">
        <v>350</v>
      </c>
      <c r="B10" s="43" t="s">
        <v>170</v>
      </c>
      <c r="C10" s="44">
        <v>88.75</v>
      </c>
      <c r="D10" s="44">
        <v>184.91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4"/>
      <c r="V10" s="54"/>
      <c r="W10" s="54"/>
      <c r="X10" s="54"/>
      <c r="Y10" s="54"/>
      <c r="Z10" s="54"/>
    </row>
    <row r="11" spans="1:26" ht="18">
      <c r="A11" s="43">
        <v>400</v>
      </c>
      <c r="B11" s="43" t="s">
        <v>171</v>
      </c>
      <c r="C11" s="44">
        <v>131.59</v>
      </c>
      <c r="D11" s="44">
        <v>257.19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4"/>
      <c r="V11" s="54"/>
      <c r="W11" s="54"/>
      <c r="X11" s="54"/>
      <c r="Y11" s="54"/>
      <c r="Z11" s="54"/>
    </row>
    <row r="12" spans="1:26" ht="18">
      <c r="A12" s="43">
        <v>450</v>
      </c>
      <c r="B12" s="43" t="s">
        <v>172</v>
      </c>
      <c r="C12" s="44">
        <v>168.91</v>
      </c>
      <c r="D12" s="44">
        <v>327.87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4"/>
      <c r="V12" s="54"/>
      <c r="W12" s="54"/>
      <c r="X12" s="54"/>
      <c r="Y12" s="54"/>
      <c r="Z12" s="54"/>
    </row>
    <row r="13" spans="1:26" ht="18">
      <c r="A13" s="43">
        <v>500</v>
      </c>
      <c r="B13" s="43" t="s">
        <v>173</v>
      </c>
      <c r="C13" s="44">
        <v>208.76</v>
      </c>
      <c r="D13" s="44">
        <v>405.01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4"/>
      <c r="V13" s="54"/>
      <c r="W13" s="54"/>
      <c r="X13" s="54"/>
      <c r="Y13" s="54"/>
      <c r="Z13" s="54"/>
    </row>
    <row r="14" spans="1:26" ht="18">
      <c r="A14" s="43">
        <v>600</v>
      </c>
      <c r="B14" s="43" t="s">
        <v>174</v>
      </c>
      <c r="C14" s="44">
        <v>276.05</v>
      </c>
      <c r="D14" s="44">
        <v>558.65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4"/>
      <c r="V14" s="54"/>
      <c r="W14" s="54"/>
      <c r="X14" s="54"/>
      <c r="Y14" s="54"/>
      <c r="Z14" s="54"/>
    </row>
    <row r="15" spans="1:26" ht="18">
      <c r="A15" s="43">
        <v>700</v>
      </c>
      <c r="B15" s="43" t="s">
        <v>175</v>
      </c>
      <c r="C15" s="44">
        <v>346.37</v>
      </c>
      <c r="D15" s="44">
        <v>731.02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4"/>
      <c r="V15" s="54"/>
      <c r="W15" s="54"/>
      <c r="X15" s="54"/>
      <c r="Y15" s="54"/>
      <c r="Z15" s="54"/>
    </row>
    <row r="16" spans="1:26" ht="18">
      <c r="A16" s="43">
        <v>800</v>
      </c>
      <c r="B16" s="43" t="s">
        <v>176</v>
      </c>
      <c r="C16" s="44">
        <v>423.95</v>
      </c>
      <c r="D16" s="44">
        <v>926.35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4"/>
      <c r="V16" s="54"/>
      <c r="W16" s="54"/>
      <c r="X16" s="54"/>
      <c r="Y16" s="54"/>
      <c r="Z16" s="54"/>
    </row>
    <row r="17" spans="1:26" ht="18">
      <c r="A17" s="52"/>
      <c r="B17" s="52"/>
      <c r="C17" s="53"/>
      <c r="D17" s="53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4"/>
      <c r="V17" s="54"/>
      <c r="W17" s="54"/>
      <c r="X17" s="54"/>
      <c r="Y17" s="54"/>
      <c r="Z17" s="54"/>
    </row>
    <row r="18" spans="1:26" ht="18">
      <c r="A18" s="52"/>
      <c r="B18" s="52"/>
      <c r="C18" s="53"/>
      <c r="D18" s="5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4"/>
      <c r="V18" s="54"/>
      <c r="W18" s="54"/>
      <c r="X18" s="54"/>
      <c r="Y18" s="54"/>
      <c r="Z18" s="54"/>
    </row>
    <row r="19" spans="1:26" ht="18">
      <c r="A19" s="52"/>
      <c r="B19" s="52"/>
      <c r="C19" s="53"/>
      <c r="D19" s="53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4"/>
      <c r="V19" s="54"/>
      <c r="W19" s="54"/>
      <c r="X19" s="54"/>
      <c r="Y19" s="54"/>
      <c r="Z19" s="54"/>
    </row>
    <row r="20" spans="1:26" ht="18">
      <c r="A20" s="52"/>
      <c r="B20" s="52"/>
      <c r="C20" s="53"/>
      <c r="D20" s="53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4"/>
      <c r="V20" s="54"/>
      <c r="W20" s="54"/>
      <c r="X20" s="54"/>
      <c r="Y20" s="54"/>
      <c r="Z20" s="54"/>
    </row>
    <row r="21" spans="1:26" ht="18">
      <c r="A21" s="52"/>
      <c r="B21" s="52"/>
      <c r="C21" s="53"/>
      <c r="D21" s="53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4"/>
      <c r="V21" s="54"/>
      <c r="W21" s="54"/>
      <c r="X21" s="54"/>
      <c r="Y21" s="54"/>
      <c r="Z21" s="54"/>
    </row>
    <row r="22" spans="1:26" ht="18">
      <c r="A22" s="52"/>
      <c r="B22" s="52"/>
      <c r="C22" s="53"/>
      <c r="D22" s="53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4"/>
      <c r="V22" s="54"/>
      <c r="W22" s="54"/>
      <c r="X22" s="54"/>
      <c r="Y22" s="54"/>
      <c r="Z22" s="54"/>
    </row>
    <row r="23" spans="1:26" ht="18">
      <c r="A23" s="52"/>
      <c r="B23" s="52"/>
      <c r="C23" s="53"/>
      <c r="D23" s="53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4"/>
      <c r="V23" s="54"/>
      <c r="W23" s="54"/>
      <c r="X23" s="54"/>
      <c r="Y23" s="54"/>
      <c r="Z23" s="54"/>
    </row>
    <row r="24" spans="1:26" ht="18">
      <c r="A24" s="52"/>
      <c r="B24" s="52"/>
      <c r="C24" s="53"/>
      <c r="D24" s="5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4"/>
      <c r="V24" s="54"/>
      <c r="W24" s="54"/>
      <c r="X24" s="54"/>
      <c r="Y24" s="54"/>
      <c r="Z24" s="54"/>
    </row>
    <row r="25" spans="1:26" ht="18">
      <c r="A25" s="52"/>
      <c r="B25" s="52"/>
      <c r="C25" s="53"/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4"/>
      <c r="V25" s="54"/>
      <c r="W25" s="54"/>
      <c r="X25" s="54"/>
      <c r="Y25" s="54"/>
      <c r="Z25" s="54"/>
    </row>
    <row r="26" spans="1:26" ht="18">
      <c r="A26" s="52"/>
      <c r="B26" s="52"/>
      <c r="C26" s="53"/>
      <c r="D26" s="53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4"/>
      <c r="V26" s="54"/>
      <c r="W26" s="54"/>
      <c r="X26" s="54"/>
      <c r="Y26" s="54"/>
      <c r="Z26" s="54"/>
    </row>
    <row r="27" spans="1:26" ht="18">
      <c r="A27" s="52"/>
      <c r="B27" s="52"/>
      <c r="C27" s="53"/>
      <c r="D27" s="5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4"/>
      <c r="V27" s="54"/>
      <c r="W27" s="54"/>
      <c r="X27" s="54"/>
      <c r="Y27" s="54"/>
      <c r="Z27" s="54"/>
    </row>
    <row r="28" spans="1:26" ht="18">
      <c r="A28" s="52"/>
      <c r="B28" s="52"/>
      <c r="C28" s="53"/>
      <c r="D28" s="5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4"/>
      <c r="V28" s="54"/>
      <c r="W28" s="54"/>
      <c r="X28" s="54"/>
      <c r="Y28" s="54"/>
      <c r="Z28" s="54"/>
    </row>
    <row r="29" spans="1:26" ht="18">
      <c r="A29" s="52"/>
      <c r="B29" s="52"/>
      <c r="C29" s="53"/>
      <c r="D29" s="53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4"/>
      <c r="V29" s="54"/>
      <c r="W29" s="54"/>
      <c r="X29" s="54"/>
      <c r="Y29" s="54"/>
      <c r="Z29" s="54"/>
    </row>
    <row r="30" spans="1:26" ht="18">
      <c r="A30" s="52"/>
      <c r="B30" s="52"/>
      <c r="C30" s="53"/>
      <c r="D30" s="53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4"/>
      <c r="V30" s="54"/>
      <c r="W30" s="54"/>
      <c r="X30" s="54"/>
      <c r="Y30" s="54"/>
      <c r="Z30" s="54"/>
    </row>
    <row r="31" spans="1:26" ht="18">
      <c r="A31" s="52"/>
      <c r="B31" s="52"/>
      <c r="C31" s="53"/>
      <c r="D31" s="5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4"/>
      <c r="V31" s="54"/>
      <c r="W31" s="54"/>
      <c r="X31" s="54"/>
      <c r="Y31" s="54"/>
      <c r="Z31" s="54"/>
    </row>
    <row r="32" spans="1:26" ht="18">
      <c r="A32" s="52"/>
      <c r="B32" s="52"/>
      <c r="C32" s="53"/>
      <c r="D32" s="5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4"/>
      <c r="V32" s="54"/>
      <c r="W32" s="54"/>
      <c r="X32" s="54"/>
      <c r="Y32" s="54"/>
      <c r="Z32" s="54"/>
    </row>
    <row r="33" spans="1:26" ht="18">
      <c r="A33" s="52"/>
      <c r="B33" s="52"/>
      <c r="C33" s="53"/>
      <c r="D33" s="53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4"/>
      <c r="V33" s="54"/>
      <c r="W33" s="54"/>
      <c r="X33" s="54"/>
      <c r="Y33" s="54"/>
      <c r="Z33" s="54"/>
    </row>
    <row r="34" spans="1:26" ht="18">
      <c r="A34" s="52"/>
      <c r="B34" s="52"/>
      <c r="C34" s="53"/>
      <c r="D34" s="5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4"/>
      <c r="V34" s="54"/>
      <c r="W34" s="54"/>
      <c r="X34" s="54"/>
      <c r="Y34" s="54"/>
      <c r="Z34" s="54"/>
    </row>
    <row r="35" spans="1:26" ht="18">
      <c r="A35" s="52"/>
      <c r="B35" s="52"/>
      <c r="C35" s="53"/>
      <c r="D35" s="5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4"/>
      <c r="V35" s="54"/>
      <c r="W35" s="54"/>
      <c r="X35" s="54"/>
      <c r="Y35" s="54"/>
      <c r="Z35" s="54"/>
    </row>
    <row r="36" spans="1:26" ht="18">
      <c r="A36" s="52"/>
      <c r="B36" s="52"/>
      <c r="C36" s="53"/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4"/>
      <c r="V36" s="54"/>
      <c r="W36" s="54"/>
      <c r="X36" s="54"/>
      <c r="Y36" s="54"/>
      <c r="Z36" s="54"/>
    </row>
    <row r="37" spans="1:26" ht="18">
      <c r="A37" s="52"/>
      <c r="B37" s="52"/>
      <c r="C37" s="53"/>
      <c r="D37" s="5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4"/>
      <c r="V37" s="54"/>
      <c r="W37" s="54"/>
      <c r="X37" s="54"/>
      <c r="Y37" s="54"/>
      <c r="Z37" s="54"/>
    </row>
    <row r="38" spans="1:26" ht="18">
      <c r="A38" s="52"/>
      <c r="B38" s="52"/>
      <c r="C38" s="53"/>
      <c r="D38" s="5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4"/>
      <c r="V38" s="54"/>
      <c r="W38" s="54"/>
      <c r="X38" s="54"/>
      <c r="Y38" s="54"/>
      <c r="Z38" s="54"/>
    </row>
    <row r="39" spans="1:26" ht="18">
      <c r="A39" s="52"/>
      <c r="B39" s="52"/>
      <c r="C39" s="53"/>
      <c r="D39" s="5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4"/>
      <c r="V39" s="54"/>
      <c r="W39" s="54"/>
      <c r="X39" s="54"/>
      <c r="Y39" s="54"/>
      <c r="Z39" s="54"/>
    </row>
    <row r="40" spans="1:26" ht="18">
      <c r="A40" s="52"/>
      <c r="B40" s="52"/>
      <c r="C40" s="53"/>
      <c r="D40" s="53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4"/>
      <c r="V40" s="54"/>
      <c r="W40" s="54"/>
      <c r="X40" s="54"/>
      <c r="Y40" s="54"/>
      <c r="Z40" s="54"/>
    </row>
    <row r="41" spans="1:26" ht="18">
      <c r="A41" s="52"/>
      <c r="B41" s="52"/>
      <c r="C41" s="53"/>
      <c r="D41" s="53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4"/>
      <c r="V41" s="54"/>
      <c r="W41" s="54"/>
      <c r="X41" s="54"/>
      <c r="Y41" s="54"/>
      <c r="Z41" s="54"/>
    </row>
    <row r="42" spans="1:26" ht="18">
      <c r="A42" s="52"/>
      <c r="B42" s="52"/>
      <c r="C42" s="53"/>
      <c r="D42" s="53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4"/>
      <c r="V42" s="54"/>
      <c r="W42" s="54"/>
      <c r="X42" s="54"/>
      <c r="Y42" s="54"/>
      <c r="Z42" s="54"/>
    </row>
    <row r="43" spans="1:26" ht="18">
      <c r="A43" s="52"/>
      <c r="B43" s="52"/>
      <c r="C43" s="53"/>
      <c r="D43" s="53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4"/>
      <c r="V43" s="54"/>
      <c r="W43" s="54"/>
      <c r="X43" s="54"/>
      <c r="Y43" s="54"/>
      <c r="Z43" s="54"/>
    </row>
    <row r="44" spans="1:26" ht="18">
      <c r="A44" s="52"/>
      <c r="B44" s="52"/>
      <c r="C44" s="53"/>
      <c r="D44" s="53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4"/>
      <c r="V44" s="54"/>
      <c r="W44" s="54"/>
      <c r="X44" s="54"/>
      <c r="Y44" s="54"/>
      <c r="Z44" s="54"/>
    </row>
    <row r="45" spans="1:26" ht="18">
      <c r="A45" s="52"/>
      <c r="B45" s="52"/>
      <c r="C45" s="53"/>
      <c r="D45" s="53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4"/>
      <c r="V45" s="54"/>
      <c r="W45" s="54"/>
      <c r="X45" s="54"/>
      <c r="Y45" s="54"/>
      <c r="Z45" s="54"/>
    </row>
    <row r="46" spans="1:26" ht="18">
      <c r="A46" s="52"/>
      <c r="B46" s="52"/>
      <c r="C46" s="53"/>
      <c r="D46" s="53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4"/>
      <c r="V46" s="54"/>
      <c r="W46" s="54"/>
      <c r="X46" s="54"/>
      <c r="Y46" s="54"/>
      <c r="Z46" s="54"/>
    </row>
    <row r="47" spans="1:26" ht="18">
      <c r="A47" s="52"/>
      <c r="B47" s="52"/>
      <c r="C47" s="53"/>
      <c r="D47" s="53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4"/>
      <c r="V47" s="54"/>
      <c r="W47" s="54"/>
      <c r="X47" s="54"/>
      <c r="Y47" s="54"/>
      <c r="Z47" s="54"/>
    </row>
    <row r="48" spans="1:26" ht="18">
      <c r="A48" s="52"/>
      <c r="B48" s="52"/>
      <c r="C48" s="53"/>
      <c r="D48" s="53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4"/>
      <c r="V48" s="54"/>
      <c r="W48" s="54"/>
      <c r="X48" s="54"/>
      <c r="Y48" s="54"/>
      <c r="Z48" s="54"/>
    </row>
    <row r="49" spans="1:26" ht="18">
      <c r="A49" s="52"/>
      <c r="B49" s="52"/>
      <c r="C49" s="53"/>
      <c r="D49" s="53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4"/>
      <c r="V49" s="54"/>
      <c r="W49" s="54"/>
      <c r="X49" s="54"/>
      <c r="Y49" s="54"/>
      <c r="Z49" s="54"/>
    </row>
    <row r="50" spans="1:26" ht="18">
      <c r="A50" s="52"/>
      <c r="B50" s="52"/>
      <c r="C50" s="53"/>
      <c r="D50" s="53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4"/>
      <c r="V50" s="54"/>
      <c r="W50" s="54"/>
      <c r="X50" s="54"/>
      <c r="Y50" s="54"/>
      <c r="Z50" s="54"/>
    </row>
    <row r="51" spans="1:26" ht="18">
      <c r="A51" s="52"/>
      <c r="B51" s="52"/>
      <c r="C51" s="53"/>
      <c r="D51" s="53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4"/>
      <c r="V51" s="54"/>
      <c r="W51" s="54"/>
      <c r="X51" s="54"/>
      <c r="Y51" s="54"/>
      <c r="Z51" s="54"/>
    </row>
    <row r="52" spans="1:26" ht="18">
      <c r="A52" s="52"/>
      <c r="B52" s="52"/>
      <c r="C52" s="53"/>
      <c r="D52" s="53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4"/>
      <c r="V52" s="54"/>
      <c r="W52" s="54"/>
      <c r="X52" s="54"/>
      <c r="Y52" s="54"/>
      <c r="Z52" s="54"/>
    </row>
    <row r="53" spans="1:26" ht="18">
      <c r="A53" s="52"/>
      <c r="B53" s="52"/>
      <c r="C53" s="53"/>
      <c r="D53" s="53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4"/>
      <c r="V53" s="54"/>
      <c r="W53" s="54"/>
      <c r="X53" s="54"/>
      <c r="Y53" s="54"/>
      <c r="Z53" s="54"/>
    </row>
    <row r="54" spans="1:26" ht="18">
      <c r="A54" s="52"/>
      <c r="B54" s="52"/>
      <c r="C54" s="53"/>
      <c r="D54" s="53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4"/>
      <c r="V54" s="54"/>
      <c r="W54" s="54"/>
      <c r="X54" s="54"/>
      <c r="Y54" s="54"/>
      <c r="Z54" s="54"/>
    </row>
    <row r="55" spans="1:26" ht="18">
      <c r="A55" s="52"/>
      <c r="B55" s="52"/>
      <c r="C55" s="53"/>
      <c r="D55" s="53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4"/>
      <c r="V55" s="54"/>
      <c r="W55" s="54"/>
      <c r="X55" s="54"/>
      <c r="Y55" s="54"/>
      <c r="Z55" s="54"/>
    </row>
    <row r="56" spans="1:26" ht="18">
      <c r="A56" s="52"/>
      <c r="B56" s="52"/>
      <c r="C56" s="53"/>
      <c r="D56" s="53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4"/>
      <c r="V56" s="54"/>
      <c r="W56" s="54"/>
      <c r="X56" s="54"/>
      <c r="Y56" s="54"/>
      <c r="Z56" s="54"/>
    </row>
    <row r="57" spans="1:26" ht="18">
      <c r="A57" s="52"/>
      <c r="B57" s="52"/>
      <c r="C57" s="53"/>
      <c r="D57" s="53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4"/>
      <c r="V57" s="54"/>
      <c r="W57" s="54"/>
      <c r="X57" s="54"/>
      <c r="Y57" s="54"/>
      <c r="Z57" s="54"/>
    </row>
    <row r="58" spans="1:26" ht="18">
      <c r="A58" s="52"/>
      <c r="B58" s="52"/>
      <c r="C58" s="53"/>
      <c r="D58" s="53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4"/>
      <c r="V58" s="54"/>
      <c r="W58" s="54"/>
      <c r="X58" s="54"/>
      <c r="Y58" s="54"/>
      <c r="Z58" s="54"/>
    </row>
    <row r="59" spans="1:26" ht="18">
      <c r="A59" s="52"/>
      <c r="B59" s="52"/>
      <c r="C59" s="53"/>
      <c r="D59" s="53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4"/>
      <c r="V59" s="54"/>
      <c r="W59" s="54"/>
      <c r="X59" s="54"/>
      <c r="Y59" s="54"/>
      <c r="Z59" s="54"/>
    </row>
    <row r="60" spans="1:26" ht="18">
      <c r="A60" s="52"/>
      <c r="B60" s="52"/>
      <c r="C60" s="53"/>
      <c r="D60" s="53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4"/>
      <c r="V60" s="54"/>
      <c r="W60" s="54"/>
      <c r="X60" s="54"/>
      <c r="Y60" s="54"/>
      <c r="Z60" s="54"/>
    </row>
    <row r="61" spans="1:26" ht="18">
      <c r="A61" s="52"/>
      <c r="B61" s="52"/>
      <c r="C61" s="53"/>
      <c r="D61" s="53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4"/>
      <c r="V61" s="54"/>
      <c r="W61" s="54"/>
      <c r="X61" s="54"/>
      <c r="Y61" s="54"/>
      <c r="Z61" s="54"/>
    </row>
    <row r="62" spans="1:26" ht="18">
      <c r="A62" s="52"/>
      <c r="B62" s="52"/>
      <c r="C62" s="53"/>
      <c r="D62" s="53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4"/>
      <c r="V62" s="54"/>
      <c r="W62" s="54"/>
      <c r="X62" s="54"/>
      <c r="Y62" s="54"/>
      <c r="Z62" s="54"/>
    </row>
    <row r="63" spans="1:26" ht="18">
      <c r="A63" s="52"/>
      <c r="B63" s="52"/>
      <c r="C63" s="53"/>
      <c r="D63" s="53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4"/>
      <c r="V63" s="54"/>
      <c r="W63" s="54"/>
      <c r="X63" s="54"/>
      <c r="Y63" s="54"/>
      <c r="Z63" s="54"/>
    </row>
    <row r="64" spans="1:26" ht="18">
      <c r="A64" s="52"/>
      <c r="B64" s="52"/>
      <c r="C64" s="53"/>
      <c r="D64" s="53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4"/>
      <c r="V64" s="54"/>
      <c r="W64" s="54"/>
      <c r="X64" s="54"/>
      <c r="Y64" s="54"/>
      <c r="Z64" s="54"/>
    </row>
    <row r="65" spans="1:26" ht="18">
      <c r="A65" s="52"/>
      <c r="B65" s="52"/>
      <c r="C65" s="53"/>
      <c r="D65" s="53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4"/>
      <c r="V65" s="54"/>
      <c r="W65" s="54"/>
      <c r="X65" s="54"/>
      <c r="Y65" s="54"/>
      <c r="Z65" s="54"/>
    </row>
    <row r="66" spans="1:26" ht="18">
      <c r="A66" s="52"/>
      <c r="B66" s="52"/>
      <c r="C66" s="53"/>
      <c r="D66" s="53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4"/>
      <c r="V66" s="54"/>
      <c r="W66" s="54"/>
      <c r="X66" s="54"/>
      <c r="Y66" s="54"/>
      <c r="Z66" s="54"/>
    </row>
    <row r="67" spans="1:26" ht="18">
      <c r="A67" s="52"/>
      <c r="B67" s="52"/>
      <c r="C67" s="53"/>
      <c r="D67" s="53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4"/>
      <c r="V67" s="54"/>
      <c r="W67" s="54"/>
      <c r="X67" s="54"/>
      <c r="Y67" s="54"/>
      <c r="Z67" s="54"/>
    </row>
    <row r="68" spans="1:26" ht="18">
      <c r="A68" s="52"/>
      <c r="B68" s="52"/>
      <c r="C68" s="53"/>
      <c r="D68" s="53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4"/>
      <c r="V68" s="54"/>
      <c r="W68" s="54"/>
      <c r="X68" s="54"/>
      <c r="Y68" s="54"/>
      <c r="Z68" s="54"/>
    </row>
    <row r="69" spans="1:26" ht="18">
      <c r="A69" s="52"/>
      <c r="B69" s="52"/>
      <c r="C69" s="53"/>
      <c r="D69" s="53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4"/>
      <c r="V69" s="54"/>
      <c r="W69" s="54"/>
      <c r="X69" s="54"/>
      <c r="Y69" s="54"/>
      <c r="Z69" s="54"/>
    </row>
    <row r="70" spans="1:26" ht="18">
      <c r="A70" s="52"/>
      <c r="B70" s="52"/>
      <c r="C70" s="53"/>
      <c r="D70" s="53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4"/>
      <c r="V70" s="54"/>
      <c r="W70" s="54"/>
      <c r="X70" s="54"/>
      <c r="Y70" s="54"/>
      <c r="Z70" s="54"/>
    </row>
    <row r="71" spans="1:26" ht="18">
      <c r="A71" s="52"/>
      <c r="B71" s="52"/>
      <c r="C71" s="53"/>
      <c r="D71" s="53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4"/>
      <c r="V71" s="54"/>
      <c r="W71" s="54"/>
      <c r="X71" s="54"/>
      <c r="Y71" s="54"/>
      <c r="Z71" s="54"/>
    </row>
    <row r="72" spans="1:26" ht="18">
      <c r="A72" s="52"/>
      <c r="B72" s="52"/>
      <c r="C72" s="53"/>
      <c r="D72" s="53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4"/>
      <c r="V72" s="54"/>
      <c r="W72" s="54"/>
      <c r="X72" s="54"/>
      <c r="Y72" s="54"/>
      <c r="Z72" s="54"/>
    </row>
    <row r="73" spans="1:26" ht="18">
      <c r="A73" s="52"/>
      <c r="B73" s="52"/>
      <c r="C73" s="53"/>
      <c r="D73" s="53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4"/>
      <c r="V73" s="54"/>
      <c r="W73" s="54"/>
      <c r="X73" s="54"/>
      <c r="Y73" s="54"/>
      <c r="Z73" s="54"/>
    </row>
    <row r="74" spans="1:26" ht="18">
      <c r="A74" s="52"/>
      <c r="B74" s="52"/>
      <c r="C74" s="53"/>
      <c r="D74" s="53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4"/>
      <c r="V74" s="54"/>
      <c r="W74" s="54"/>
      <c r="X74" s="54"/>
      <c r="Y74" s="54"/>
      <c r="Z74" s="54"/>
    </row>
    <row r="75" spans="1:26" ht="18">
      <c r="A75" s="52"/>
      <c r="B75" s="52"/>
      <c r="C75" s="53"/>
      <c r="D75" s="53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4"/>
      <c r="V75" s="54"/>
      <c r="W75" s="54"/>
      <c r="X75" s="54"/>
      <c r="Y75" s="54"/>
      <c r="Z75" s="54"/>
    </row>
    <row r="76" spans="1:26" ht="18">
      <c r="A76" s="52"/>
      <c r="B76" s="52"/>
      <c r="C76" s="53"/>
      <c r="D76" s="53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4"/>
      <c r="V76" s="54"/>
      <c r="W76" s="54"/>
      <c r="X76" s="54"/>
      <c r="Y76" s="54"/>
      <c r="Z76" s="54"/>
    </row>
    <row r="77" spans="1:26" ht="18">
      <c r="A77" s="52"/>
      <c r="B77" s="52"/>
      <c r="C77" s="53"/>
      <c r="D77" s="53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4"/>
      <c r="V77" s="54"/>
      <c r="W77" s="54"/>
      <c r="X77" s="54"/>
      <c r="Y77" s="54"/>
      <c r="Z77" s="54"/>
    </row>
    <row r="78" spans="1:26" ht="18">
      <c r="A78" s="52"/>
      <c r="B78" s="52"/>
      <c r="C78" s="53"/>
      <c r="D78" s="53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4"/>
      <c r="V78" s="54"/>
      <c r="W78" s="54"/>
      <c r="X78" s="54"/>
      <c r="Y78" s="54"/>
      <c r="Z78" s="54"/>
    </row>
    <row r="79" spans="1:26" ht="18">
      <c r="A79" s="52"/>
      <c r="B79" s="52"/>
      <c r="C79" s="53"/>
      <c r="D79" s="53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4"/>
      <c r="V79" s="54"/>
      <c r="W79" s="54"/>
      <c r="X79" s="54"/>
      <c r="Y79" s="54"/>
      <c r="Z79" s="54"/>
    </row>
    <row r="80" spans="1:26" ht="18">
      <c r="A80" s="52"/>
      <c r="B80" s="52"/>
      <c r="C80" s="53"/>
      <c r="D80" s="53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4"/>
      <c r="U80" s="54"/>
      <c r="V80" s="54"/>
      <c r="W80" s="54"/>
      <c r="X80" s="54"/>
      <c r="Y80" s="54"/>
      <c r="Z80" s="54"/>
    </row>
    <row r="81" spans="1:26" ht="18">
      <c r="A81" s="54"/>
      <c r="B81" s="54"/>
      <c r="C81" s="55"/>
      <c r="D81" s="55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8">
      <c r="A82" s="54"/>
      <c r="B82" s="54"/>
      <c r="C82" s="55"/>
      <c r="D82" s="55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8">
      <c r="A83" s="54"/>
      <c r="B83" s="54"/>
      <c r="C83" s="55"/>
      <c r="D83" s="55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8">
      <c r="A84" s="54"/>
      <c r="B84" s="54"/>
      <c r="C84" s="55"/>
      <c r="D84" s="55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8">
      <c r="A85" s="54"/>
      <c r="B85" s="54"/>
      <c r="C85" s="55"/>
      <c r="D85" s="55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8">
      <c r="A86" s="54"/>
      <c r="B86" s="54"/>
      <c r="C86" s="55"/>
      <c r="D86" s="55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8">
      <c r="A87" s="54"/>
      <c r="B87" s="54"/>
      <c r="C87" s="55"/>
      <c r="D87" s="55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8">
      <c r="A88" s="54"/>
      <c r="B88" s="54"/>
      <c r="C88" s="55"/>
      <c r="D88" s="55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8">
      <c r="A89" s="54"/>
      <c r="B89" s="54"/>
      <c r="C89" s="55"/>
      <c r="D89" s="55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8">
      <c r="A90" s="54"/>
      <c r="B90" s="54"/>
      <c r="C90" s="55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8">
      <c r="A91" s="54"/>
      <c r="B91" s="54"/>
      <c r="C91" s="55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8">
      <c r="A92" s="54"/>
      <c r="B92" s="54"/>
      <c r="C92" s="55"/>
      <c r="D92" s="55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8">
      <c r="A93" s="54"/>
      <c r="B93" s="54"/>
      <c r="C93" s="55"/>
      <c r="D93" s="55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8">
      <c r="A94" s="54"/>
      <c r="B94" s="54"/>
      <c r="C94" s="55"/>
      <c r="D94" s="55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8">
      <c r="A95" s="54"/>
      <c r="B95" s="54"/>
      <c r="C95" s="55"/>
      <c r="D95" s="55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8">
      <c r="A96" s="54"/>
      <c r="B96" s="54"/>
      <c r="C96" s="55"/>
      <c r="D96" s="55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8">
      <c r="A97" s="54"/>
      <c r="B97" s="54"/>
      <c r="C97" s="55"/>
      <c r="D97" s="55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8">
      <c r="A98" s="54"/>
      <c r="B98" s="54"/>
      <c r="C98" s="55"/>
      <c r="D98" s="55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8">
      <c r="A99" s="54"/>
      <c r="B99" s="54"/>
      <c r="C99" s="55"/>
      <c r="D99" s="55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8">
      <c r="A100" s="54"/>
      <c r="B100" s="54"/>
      <c r="C100" s="55"/>
      <c r="D100" s="55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8">
      <c r="A101" s="54"/>
      <c r="B101" s="54"/>
      <c r="C101" s="55"/>
      <c r="D101" s="55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8">
      <c r="A102" s="54"/>
      <c r="B102" s="54"/>
      <c r="C102" s="55"/>
      <c r="D102" s="55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8">
      <c r="A103" s="54"/>
      <c r="B103" s="54"/>
      <c r="C103" s="55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8">
      <c r="A104" s="54"/>
      <c r="B104" s="54"/>
      <c r="C104" s="55"/>
      <c r="D104" s="55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8">
      <c r="A105" s="54"/>
      <c r="B105" s="54"/>
      <c r="C105" s="55"/>
      <c r="D105" s="55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8">
      <c r="A106" s="54"/>
      <c r="B106" s="54"/>
      <c r="C106" s="55"/>
      <c r="D106" s="55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8">
      <c r="A107" s="54"/>
      <c r="B107" s="54"/>
      <c r="C107" s="55"/>
      <c r="D107" s="55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8">
      <c r="A108" s="54"/>
      <c r="B108" s="54"/>
      <c r="C108" s="55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8">
      <c r="A109" s="54"/>
      <c r="B109" s="54"/>
      <c r="C109" s="55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8">
      <c r="A110" s="54"/>
      <c r="B110" s="54"/>
      <c r="C110" s="55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8">
      <c r="A111" s="54"/>
      <c r="B111" s="54"/>
      <c r="C111" s="55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8">
      <c r="A112" s="54"/>
      <c r="B112" s="54"/>
      <c r="C112" s="55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8">
      <c r="A113" s="54"/>
      <c r="B113" s="54"/>
      <c r="C113" s="55"/>
      <c r="D113" s="55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8">
      <c r="A114" s="54"/>
      <c r="B114" s="54"/>
      <c r="C114" s="55"/>
      <c r="D114" s="55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8">
      <c r="A115" s="54"/>
      <c r="B115" s="54"/>
      <c r="C115" s="55"/>
      <c r="D115" s="55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8">
      <c r="A116" s="54"/>
      <c r="B116" s="54"/>
      <c r="C116" s="55"/>
      <c r="D116" s="55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8">
      <c r="A117" s="54"/>
      <c r="B117" s="54"/>
      <c r="C117" s="55"/>
      <c r="D117" s="55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8">
      <c r="A118" s="54"/>
      <c r="B118" s="54"/>
      <c r="C118" s="55"/>
      <c r="D118" s="55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8">
      <c r="A119" s="54"/>
      <c r="B119" s="54"/>
      <c r="C119" s="55"/>
      <c r="D119" s="55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8">
      <c r="A120" s="54"/>
      <c r="B120" s="54"/>
      <c r="C120" s="55"/>
      <c r="D120" s="55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8">
      <c r="A121" s="54"/>
      <c r="B121" s="54"/>
      <c r="C121" s="55"/>
      <c r="D121" s="55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8">
      <c r="A122" s="54"/>
      <c r="B122" s="54"/>
      <c r="C122" s="55"/>
      <c r="D122" s="55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8">
      <c r="A123" s="54"/>
      <c r="B123" s="54"/>
      <c r="C123" s="55"/>
      <c r="D123" s="55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8">
      <c r="A124" s="54"/>
      <c r="B124" s="54"/>
      <c r="C124" s="55"/>
      <c r="D124" s="55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8">
      <c r="A125" s="54"/>
      <c r="B125" s="54"/>
      <c r="C125" s="55"/>
      <c r="D125" s="55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8">
      <c r="A126" s="54"/>
      <c r="B126" s="54"/>
      <c r="C126" s="55"/>
      <c r="D126" s="55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8">
      <c r="A127" s="54"/>
      <c r="B127" s="54"/>
      <c r="C127" s="55"/>
      <c r="D127" s="55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8">
      <c r="A128" s="54"/>
      <c r="B128" s="54"/>
      <c r="C128" s="55"/>
      <c r="D128" s="55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8">
      <c r="A129" s="54"/>
      <c r="B129" s="54"/>
      <c r="C129" s="55"/>
      <c r="D129" s="55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8">
      <c r="A130" s="54"/>
      <c r="B130" s="54"/>
      <c r="C130" s="55"/>
      <c r="D130" s="55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8">
      <c r="A131" s="54"/>
      <c r="B131" s="54"/>
      <c r="C131" s="55"/>
      <c r="D131" s="55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8">
      <c r="A132" s="54"/>
      <c r="B132" s="54"/>
      <c r="C132" s="55"/>
      <c r="D132" s="55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8">
      <c r="A133" s="54"/>
      <c r="B133" s="54"/>
      <c r="C133" s="55"/>
      <c r="D133" s="55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8">
      <c r="A134" s="54"/>
      <c r="B134" s="54"/>
      <c r="C134" s="55"/>
      <c r="D134" s="55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8">
      <c r="A135" s="54"/>
      <c r="B135" s="54"/>
      <c r="C135" s="55"/>
      <c r="D135" s="55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8">
      <c r="A136" s="54"/>
      <c r="B136" s="54"/>
      <c r="C136" s="55"/>
      <c r="D136" s="55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8">
      <c r="A137" s="54"/>
      <c r="B137" s="54"/>
      <c r="C137" s="55"/>
      <c r="D137" s="55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8">
      <c r="A138" s="54"/>
      <c r="B138" s="54"/>
      <c r="C138" s="55"/>
      <c r="D138" s="55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8">
      <c r="A139" s="54"/>
      <c r="B139" s="54"/>
      <c r="C139" s="55"/>
      <c r="D139" s="55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8">
      <c r="A140" s="54"/>
      <c r="B140" s="54"/>
      <c r="C140" s="55"/>
      <c r="D140" s="55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8">
      <c r="A141" s="54"/>
      <c r="B141" s="54"/>
      <c r="C141" s="55"/>
      <c r="D141" s="55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8">
      <c r="A142" s="54"/>
      <c r="B142" s="54"/>
      <c r="C142" s="55"/>
      <c r="D142" s="55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8">
      <c r="A143" s="54"/>
      <c r="B143" s="54"/>
      <c r="C143" s="55"/>
      <c r="D143" s="55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8">
      <c r="A144" s="54"/>
      <c r="B144" s="54"/>
      <c r="C144" s="55"/>
      <c r="D144" s="55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8">
      <c r="A145" s="54"/>
      <c r="B145" s="54"/>
      <c r="C145" s="55"/>
      <c r="D145" s="55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8">
      <c r="A146" s="54"/>
      <c r="B146" s="54"/>
      <c r="C146" s="55"/>
      <c r="D146" s="55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8">
      <c r="A147" s="54"/>
      <c r="B147" s="54"/>
      <c r="C147" s="55"/>
      <c r="D147" s="55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8">
      <c r="A148" s="54"/>
      <c r="B148" s="54"/>
      <c r="C148" s="55"/>
      <c r="D148" s="55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8">
      <c r="A149" s="54"/>
      <c r="B149" s="54"/>
      <c r="C149" s="55"/>
      <c r="D149" s="55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8">
      <c r="A150" s="54"/>
      <c r="B150" s="54"/>
      <c r="C150" s="55"/>
      <c r="D150" s="55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8">
      <c r="A151" s="54"/>
      <c r="B151" s="54"/>
      <c r="C151" s="55"/>
      <c r="D151" s="55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8">
      <c r="A152" s="54"/>
      <c r="B152" s="54"/>
      <c r="C152" s="55"/>
      <c r="D152" s="55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8">
      <c r="A153" s="54"/>
      <c r="B153" s="54"/>
      <c r="C153" s="55"/>
      <c r="D153" s="55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8">
      <c r="A154" s="54"/>
      <c r="B154" s="54"/>
      <c r="C154" s="55"/>
      <c r="D154" s="55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8">
      <c r="A155" s="54"/>
      <c r="B155" s="54"/>
      <c r="C155" s="55"/>
      <c r="D155" s="55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8">
      <c r="A156" s="54"/>
      <c r="B156" s="54"/>
      <c r="C156" s="55"/>
      <c r="D156" s="55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8">
      <c r="A157" s="54"/>
      <c r="B157" s="54"/>
      <c r="C157" s="55"/>
      <c r="D157" s="55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8">
      <c r="A158" s="54"/>
      <c r="B158" s="54"/>
      <c r="C158" s="55"/>
      <c r="D158" s="55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8">
      <c r="A159" s="54"/>
      <c r="B159" s="54"/>
      <c r="C159" s="55"/>
      <c r="D159" s="55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8">
      <c r="A160" s="54"/>
      <c r="B160" s="54"/>
      <c r="C160" s="55"/>
      <c r="D160" s="55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8">
      <c r="A161" s="54"/>
      <c r="B161" s="54"/>
      <c r="C161" s="55"/>
      <c r="D161" s="55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8">
      <c r="A162" s="54"/>
      <c r="B162" s="54"/>
      <c r="C162" s="55"/>
      <c r="D162" s="55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8">
      <c r="A163" s="54"/>
      <c r="B163" s="54"/>
      <c r="C163" s="55"/>
      <c r="D163" s="55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8">
      <c r="A164" s="54"/>
      <c r="B164" s="54"/>
      <c r="C164" s="55"/>
      <c r="D164" s="55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8">
      <c r="A165" s="54"/>
      <c r="B165" s="54"/>
      <c r="C165" s="55"/>
      <c r="D165" s="55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8">
      <c r="A166" s="54"/>
      <c r="B166" s="54"/>
      <c r="C166" s="55"/>
      <c r="D166" s="55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8">
      <c r="A167" s="54"/>
      <c r="B167" s="54"/>
      <c r="C167" s="55"/>
      <c r="D167" s="55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8">
      <c r="A168" s="54"/>
      <c r="B168" s="54"/>
      <c r="C168" s="55"/>
      <c r="D168" s="55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8">
      <c r="A169" s="54"/>
      <c r="B169" s="54"/>
      <c r="C169" s="55"/>
      <c r="D169" s="55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8">
      <c r="A170" s="54"/>
      <c r="B170" s="54"/>
      <c r="C170" s="55"/>
      <c r="D170" s="55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8">
      <c r="A171" s="54"/>
      <c r="B171" s="54"/>
      <c r="C171" s="55"/>
      <c r="D171" s="55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8">
      <c r="A172" s="54"/>
      <c r="B172" s="54"/>
      <c r="C172" s="55"/>
      <c r="D172" s="55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8">
      <c r="A173" s="54"/>
      <c r="B173" s="54"/>
      <c r="C173" s="55"/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8">
      <c r="A174" s="54"/>
      <c r="B174" s="54"/>
      <c r="C174" s="55"/>
      <c r="D174" s="55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8">
      <c r="A175" s="54"/>
      <c r="B175" s="54"/>
      <c r="C175" s="55"/>
      <c r="D175" s="55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8">
      <c r="A176" s="54"/>
      <c r="B176" s="54"/>
      <c r="C176" s="55"/>
      <c r="D176" s="55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8">
      <c r="A177" s="54"/>
      <c r="B177" s="54"/>
      <c r="C177" s="55"/>
      <c r="D177" s="55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8">
      <c r="A178" s="54"/>
      <c r="B178" s="54"/>
      <c r="C178" s="55"/>
      <c r="D178" s="55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8">
      <c r="A179" s="54"/>
      <c r="B179" s="54"/>
      <c r="C179" s="55"/>
      <c r="D179" s="55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8">
      <c r="A180" s="54"/>
      <c r="B180" s="54"/>
      <c r="C180" s="55"/>
      <c r="D180" s="55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8">
      <c r="A181" s="54"/>
      <c r="B181" s="54"/>
      <c r="C181" s="55"/>
      <c r="D181" s="55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8">
      <c r="A182" s="54"/>
      <c r="B182" s="54"/>
      <c r="C182" s="55"/>
      <c r="D182" s="55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8">
      <c r="A183" s="54"/>
      <c r="B183" s="54"/>
      <c r="C183" s="55"/>
      <c r="D183" s="55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8">
      <c r="A184" s="54"/>
      <c r="B184" s="54"/>
      <c r="C184" s="55"/>
      <c r="D184" s="55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8">
      <c r="A185" s="54"/>
      <c r="B185" s="54"/>
      <c r="C185" s="55"/>
      <c r="D185" s="55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8">
      <c r="A186" s="54"/>
      <c r="B186" s="54"/>
      <c r="C186" s="55"/>
      <c r="D186" s="55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8">
      <c r="A187" s="54"/>
      <c r="B187" s="54"/>
      <c r="C187" s="55"/>
      <c r="D187" s="55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8">
      <c r="A188" s="54"/>
      <c r="B188" s="54"/>
      <c r="C188" s="55"/>
      <c r="D188" s="55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8">
      <c r="A189" s="54"/>
      <c r="B189" s="54"/>
      <c r="C189" s="55"/>
      <c r="D189" s="55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8">
      <c r="A190" s="54"/>
      <c r="B190" s="54"/>
      <c r="C190" s="55"/>
      <c r="D190" s="55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8">
      <c r="A191" s="54"/>
      <c r="B191" s="54"/>
      <c r="C191" s="55"/>
      <c r="D191" s="55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8">
      <c r="A192" s="54"/>
      <c r="B192" s="54"/>
      <c r="C192" s="55"/>
      <c r="D192" s="55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8">
      <c r="A193" s="54"/>
      <c r="B193" s="54"/>
      <c r="C193" s="55"/>
      <c r="D193" s="55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8">
      <c r="A194" s="54"/>
      <c r="B194" s="54"/>
      <c r="C194" s="55"/>
      <c r="D194" s="55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8">
      <c r="A195" s="54"/>
      <c r="B195" s="54"/>
      <c r="C195" s="55"/>
      <c r="D195" s="55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8">
      <c r="A196" s="54"/>
      <c r="B196" s="54"/>
      <c r="C196" s="55"/>
      <c r="D196" s="55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8">
      <c r="A197" s="54"/>
      <c r="B197" s="54"/>
      <c r="C197" s="55"/>
      <c r="D197" s="55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8">
      <c r="A198" s="54"/>
      <c r="B198" s="54"/>
      <c r="C198" s="55"/>
      <c r="D198" s="55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8">
      <c r="A199" s="54"/>
      <c r="B199" s="54"/>
      <c r="C199" s="55"/>
      <c r="D199" s="55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8">
      <c r="A200" s="54"/>
      <c r="B200" s="54"/>
      <c r="C200" s="55"/>
      <c r="D200" s="55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8">
      <c r="A201" s="54"/>
      <c r="B201" s="54"/>
      <c r="C201" s="55"/>
      <c r="D201" s="55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8">
      <c r="A202" s="54"/>
      <c r="B202" s="54"/>
      <c r="C202" s="55"/>
      <c r="D202" s="55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8">
      <c r="A203" s="54"/>
      <c r="B203" s="54"/>
      <c r="C203" s="55"/>
      <c r="D203" s="55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8">
      <c r="A204" s="54"/>
      <c r="B204" s="54"/>
      <c r="C204" s="55"/>
      <c r="D204" s="55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8">
      <c r="A205" s="54"/>
      <c r="B205" s="54"/>
      <c r="C205" s="55"/>
      <c r="D205" s="55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8">
      <c r="A206" s="54"/>
      <c r="B206" s="54"/>
      <c r="C206" s="55"/>
      <c r="D206" s="55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8">
      <c r="A207" s="54"/>
      <c r="B207" s="54"/>
      <c r="C207" s="55"/>
      <c r="D207" s="55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8">
      <c r="A208" s="54"/>
      <c r="B208" s="54"/>
      <c r="C208" s="55"/>
      <c r="D208" s="55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8">
      <c r="A209" s="54"/>
      <c r="B209" s="54"/>
      <c r="C209" s="55"/>
      <c r="D209" s="55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8">
      <c r="A210" s="54"/>
      <c r="B210" s="54"/>
      <c r="C210" s="55"/>
      <c r="D210" s="55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8">
      <c r="A211" s="54"/>
      <c r="B211" s="54"/>
      <c r="C211" s="55"/>
      <c r="D211" s="55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8">
      <c r="A212" s="54"/>
      <c r="B212" s="54"/>
      <c r="C212" s="55"/>
      <c r="D212" s="55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8">
      <c r="A213" s="54"/>
      <c r="B213" s="54"/>
      <c r="C213" s="55"/>
      <c r="D213" s="55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8">
      <c r="A214" s="54"/>
      <c r="B214" s="54"/>
      <c r="C214" s="55"/>
      <c r="D214" s="55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8">
      <c r="A215" s="54"/>
      <c r="B215" s="54"/>
      <c r="C215" s="55"/>
      <c r="D215" s="55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8">
      <c r="A216" s="54"/>
      <c r="B216" s="54"/>
      <c r="C216" s="55"/>
      <c r="D216" s="55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8">
      <c r="A217" s="54"/>
      <c r="B217" s="54"/>
      <c r="C217" s="55"/>
      <c r="D217" s="55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8">
      <c r="A218" s="54"/>
      <c r="B218" s="54"/>
      <c r="C218" s="55"/>
      <c r="D218" s="55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8">
      <c r="A219" s="54"/>
      <c r="B219" s="54"/>
      <c r="C219" s="55"/>
      <c r="D219" s="55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8">
      <c r="A220" s="54"/>
      <c r="B220" s="54"/>
      <c r="C220" s="55"/>
      <c r="D220" s="55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8">
      <c r="A221" s="54"/>
      <c r="B221" s="54"/>
      <c r="C221" s="55"/>
      <c r="D221" s="55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8">
      <c r="A222" s="54"/>
      <c r="B222" s="54"/>
      <c r="C222" s="55"/>
      <c r="D222" s="55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8">
      <c r="A223" s="54"/>
      <c r="B223" s="54"/>
      <c r="C223" s="55"/>
      <c r="D223" s="55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8">
      <c r="A224" s="54"/>
      <c r="B224" s="54"/>
      <c r="C224" s="55"/>
      <c r="D224" s="55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8">
      <c r="A225" s="54"/>
      <c r="B225" s="54"/>
      <c r="C225" s="55"/>
      <c r="D225" s="55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8">
      <c r="A226" s="54"/>
      <c r="B226" s="54"/>
      <c r="C226" s="55"/>
      <c r="D226" s="55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8">
      <c r="A227" s="54"/>
      <c r="B227" s="54"/>
      <c r="C227" s="55"/>
      <c r="D227" s="55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8">
      <c r="A228" s="54"/>
      <c r="B228" s="54"/>
      <c r="C228" s="55"/>
      <c r="D228" s="55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8">
      <c r="A229" s="54"/>
      <c r="B229" s="54"/>
      <c r="C229" s="55"/>
      <c r="D229" s="55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8">
      <c r="A230" s="54"/>
      <c r="B230" s="54"/>
      <c r="C230" s="55"/>
      <c r="D230" s="55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8">
      <c r="A231" s="54"/>
      <c r="B231" s="54"/>
      <c r="C231" s="55"/>
      <c r="D231" s="55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8">
      <c r="A232" s="54"/>
      <c r="B232" s="54"/>
      <c r="C232" s="55"/>
      <c r="D232" s="55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8">
      <c r="A233" s="54"/>
      <c r="B233" s="54"/>
      <c r="C233" s="55"/>
      <c r="D233" s="55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8">
      <c r="A234" s="54"/>
      <c r="B234" s="54"/>
      <c r="C234" s="55"/>
      <c r="D234" s="55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8">
      <c r="A235" s="54"/>
      <c r="B235" s="54"/>
      <c r="C235" s="55"/>
      <c r="D235" s="55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8">
      <c r="A236" s="54"/>
      <c r="B236" s="54"/>
      <c r="C236" s="55"/>
      <c r="D236" s="55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8">
      <c r="A237" s="54"/>
      <c r="B237" s="54"/>
      <c r="C237" s="55"/>
      <c r="D237" s="55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8">
      <c r="A238" s="54"/>
      <c r="B238" s="54"/>
      <c r="C238" s="55"/>
      <c r="D238" s="55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8">
      <c r="A239" s="54"/>
      <c r="B239" s="54"/>
      <c r="C239" s="55"/>
      <c r="D239" s="55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8">
      <c r="A240" s="54"/>
      <c r="B240" s="54"/>
      <c r="C240" s="55"/>
      <c r="D240" s="55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8">
      <c r="A241" s="54"/>
      <c r="B241" s="54"/>
      <c r="C241" s="55"/>
      <c r="D241" s="55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8">
      <c r="A242" s="54"/>
      <c r="B242" s="54"/>
      <c r="C242" s="55"/>
      <c r="D242" s="55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8">
      <c r="A243" s="54"/>
      <c r="B243" s="54"/>
      <c r="C243" s="55"/>
      <c r="D243" s="55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8">
      <c r="A244" s="54"/>
      <c r="B244" s="54"/>
      <c r="C244" s="55"/>
      <c r="D244" s="55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8">
      <c r="A245" s="54"/>
      <c r="B245" s="54"/>
      <c r="C245" s="55"/>
      <c r="D245" s="55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8">
      <c r="A246" s="54"/>
      <c r="B246" s="54"/>
      <c r="C246" s="55"/>
      <c r="D246" s="55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8">
      <c r="A247" s="54"/>
      <c r="B247" s="54"/>
      <c r="C247" s="55"/>
      <c r="D247" s="55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8">
      <c r="A248" s="54"/>
      <c r="B248" s="54"/>
      <c r="C248" s="55"/>
      <c r="D248" s="55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8">
      <c r="A249" s="54"/>
      <c r="B249" s="54"/>
      <c r="C249" s="55"/>
      <c r="D249" s="55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8">
      <c r="A250" s="54"/>
      <c r="B250" s="54"/>
      <c r="C250" s="55"/>
      <c r="D250" s="55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8">
      <c r="A251" s="54"/>
      <c r="B251" s="54"/>
      <c r="C251" s="55"/>
      <c r="D251" s="55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8">
      <c r="A252" s="54"/>
      <c r="B252" s="54"/>
      <c r="C252" s="55"/>
      <c r="D252" s="55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8">
      <c r="A253" s="54"/>
      <c r="B253" s="54"/>
      <c r="C253" s="55"/>
      <c r="D253" s="55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8">
      <c r="A254" s="54"/>
      <c r="B254" s="54"/>
      <c r="C254" s="55"/>
      <c r="D254" s="55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8">
      <c r="A255" s="54"/>
      <c r="B255" s="54"/>
      <c r="C255" s="55"/>
      <c r="D255" s="55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8">
      <c r="A256" s="54"/>
      <c r="B256" s="54"/>
      <c r="C256" s="55"/>
      <c r="D256" s="55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8">
      <c r="A257" s="54"/>
      <c r="B257" s="54"/>
      <c r="C257" s="55"/>
      <c r="D257" s="55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8">
      <c r="A258" s="54"/>
      <c r="B258" s="54"/>
      <c r="C258" s="55"/>
      <c r="D258" s="55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8">
      <c r="A259" s="54"/>
      <c r="B259" s="54"/>
      <c r="C259" s="55"/>
      <c r="D259" s="55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8">
      <c r="A260" s="54"/>
      <c r="B260" s="54"/>
      <c r="C260" s="55"/>
      <c r="D260" s="55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8">
      <c r="A261" s="54"/>
      <c r="B261" s="54"/>
      <c r="C261" s="55"/>
      <c r="D261" s="55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8">
      <c r="A262" s="54"/>
      <c r="B262" s="54"/>
      <c r="C262" s="55"/>
      <c r="D262" s="55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8">
      <c r="A263" s="54"/>
      <c r="B263" s="54"/>
      <c r="C263" s="55"/>
      <c r="D263" s="55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8">
      <c r="A264" s="54"/>
      <c r="B264" s="54"/>
      <c r="C264" s="55"/>
      <c r="D264" s="55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8">
      <c r="A265" s="54"/>
      <c r="B265" s="54"/>
      <c r="C265" s="55"/>
      <c r="D265" s="55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8">
      <c r="A266" s="54"/>
      <c r="B266" s="54"/>
      <c r="C266" s="55"/>
      <c r="D266" s="55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8">
      <c r="A267" s="54"/>
      <c r="B267" s="54"/>
      <c r="C267" s="55"/>
      <c r="D267" s="55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8">
      <c r="A268" s="54"/>
      <c r="B268" s="54"/>
      <c r="C268" s="55"/>
      <c r="D268" s="55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8">
      <c r="A269" s="54"/>
      <c r="B269" s="54"/>
      <c r="C269" s="55"/>
      <c r="D269" s="55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8">
      <c r="A270" s="54"/>
      <c r="B270" s="54"/>
      <c r="C270" s="55"/>
      <c r="D270" s="55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8">
      <c r="A271" s="54"/>
      <c r="B271" s="54"/>
      <c r="C271" s="55"/>
      <c r="D271" s="55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8">
      <c r="A272" s="54"/>
      <c r="B272" s="54"/>
      <c r="C272" s="55"/>
      <c r="D272" s="55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8">
      <c r="A273" s="54"/>
      <c r="B273" s="54"/>
      <c r="C273" s="55"/>
      <c r="D273" s="55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8">
      <c r="A274" s="54"/>
      <c r="B274" s="54"/>
      <c r="C274" s="55"/>
      <c r="D274" s="55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8">
      <c r="A275" s="54"/>
      <c r="B275" s="54"/>
      <c r="C275" s="55"/>
      <c r="D275" s="55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8">
      <c r="A276" s="54"/>
      <c r="B276" s="54"/>
      <c r="C276" s="55"/>
      <c r="D276" s="55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8">
      <c r="A277" s="54"/>
      <c r="B277" s="54"/>
      <c r="C277" s="55"/>
      <c r="D277" s="55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8">
      <c r="A278" s="54"/>
      <c r="B278" s="54"/>
      <c r="C278" s="55"/>
      <c r="D278" s="55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8">
      <c r="A279" s="54"/>
      <c r="B279" s="54"/>
      <c r="C279" s="55"/>
      <c r="D279" s="55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8">
      <c r="A280" s="54"/>
      <c r="B280" s="54"/>
      <c r="C280" s="55"/>
      <c r="D280" s="55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8">
      <c r="A281" s="54"/>
      <c r="B281" s="54"/>
      <c r="C281" s="55"/>
      <c r="D281" s="55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8">
      <c r="A282" s="54"/>
      <c r="B282" s="54"/>
      <c r="C282" s="55"/>
      <c r="D282" s="55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8">
      <c r="A283" s="54"/>
      <c r="B283" s="54"/>
      <c r="C283" s="55"/>
      <c r="D283" s="55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8">
      <c r="A284" s="54"/>
      <c r="B284" s="54"/>
      <c r="C284" s="55"/>
      <c r="D284" s="55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8">
      <c r="A285" s="54"/>
      <c r="B285" s="54"/>
      <c r="C285" s="55"/>
      <c r="D285" s="55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8">
      <c r="A286" s="54"/>
      <c r="B286" s="54"/>
      <c r="C286" s="55"/>
      <c r="D286" s="55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8">
      <c r="A287" s="54"/>
      <c r="B287" s="54"/>
      <c r="C287" s="55"/>
      <c r="D287" s="55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8">
      <c r="A288" s="54"/>
      <c r="B288" s="54"/>
      <c r="C288" s="55"/>
      <c r="D288" s="55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8">
      <c r="A289" s="54"/>
      <c r="B289" s="54"/>
      <c r="C289" s="55"/>
      <c r="D289" s="55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8">
      <c r="A290" s="54"/>
      <c r="B290" s="54"/>
      <c r="C290" s="55"/>
      <c r="D290" s="55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8">
      <c r="A291" s="54"/>
      <c r="B291" s="54"/>
      <c r="C291" s="55"/>
      <c r="D291" s="55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8">
      <c r="A292" s="54"/>
      <c r="B292" s="54"/>
      <c r="C292" s="55"/>
      <c r="D292" s="55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8">
      <c r="A293" s="54"/>
      <c r="B293" s="54"/>
      <c r="C293" s="55"/>
      <c r="D293" s="55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8">
      <c r="A294" s="54"/>
      <c r="B294" s="54"/>
      <c r="C294" s="55"/>
      <c r="D294" s="55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8">
      <c r="A295" s="54"/>
      <c r="B295" s="54"/>
      <c r="C295" s="55"/>
      <c r="D295" s="55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8">
      <c r="A296" s="54"/>
      <c r="B296" s="54"/>
      <c r="C296" s="55"/>
      <c r="D296" s="55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8">
      <c r="A297" s="54"/>
      <c r="B297" s="54"/>
      <c r="C297" s="55"/>
      <c r="D297" s="55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8">
      <c r="A298" s="54"/>
      <c r="B298" s="54"/>
      <c r="C298" s="55"/>
      <c r="D298" s="55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8">
      <c r="A299" s="54"/>
      <c r="B299" s="54"/>
      <c r="C299" s="55"/>
      <c r="D299" s="55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8">
      <c r="A300" s="54"/>
      <c r="B300" s="54"/>
      <c r="C300" s="55"/>
      <c r="D300" s="55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8">
      <c r="A301" s="54"/>
      <c r="B301" s="54"/>
      <c r="C301" s="55"/>
      <c r="D301" s="55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8">
      <c r="A302" s="54"/>
      <c r="B302" s="54"/>
      <c r="C302" s="55"/>
      <c r="D302" s="55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8">
      <c r="A303" s="54"/>
      <c r="B303" s="54"/>
      <c r="C303" s="55"/>
      <c r="D303" s="55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8">
      <c r="A304" s="54"/>
      <c r="B304" s="54"/>
      <c r="C304" s="55"/>
      <c r="D304" s="55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8">
      <c r="A305" s="54"/>
      <c r="B305" s="54"/>
      <c r="C305" s="55"/>
      <c r="D305" s="55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8">
      <c r="A306" s="54"/>
      <c r="B306" s="54"/>
      <c r="C306" s="55"/>
      <c r="D306" s="55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8">
      <c r="A307" s="54"/>
      <c r="B307" s="54"/>
      <c r="C307" s="55"/>
      <c r="D307" s="55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8">
      <c r="A308" s="54"/>
      <c r="B308" s="54"/>
      <c r="C308" s="55"/>
      <c r="D308" s="55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8">
      <c r="A309" s="54"/>
      <c r="B309" s="54"/>
      <c r="C309" s="55"/>
      <c r="D309" s="55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8">
      <c r="A310" s="54"/>
      <c r="B310" s="54"/>
      <c r="C310" s="55"/>
      <c r="D310" s="55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8">
      <c r="A311" s="54"/>
      <c r="B311" s="54"/>
      <c r="C311" s="55"/>
      <c r="D311" s="55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8">
      <c r="A312" s="54"/>
      <c r="B312" s="54"/>
      <c r="C312" s="55"/>
      <c r="D312" s="55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8">
      <c r="A313" s="54"/>
      <c r="B313" s="54"/>
      <c r="C313" s="55"/>
      <c r="D313" s="55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8">
      <c r="A314" s="54"/>
      <c r="B314" s="54"/>
      <c r="C314" s="55"/>
      <c r="D314" s="55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8">
      <c r="A315" s="54"/>
      <c r="B315" s="54"/>
      <c r="C315" s="55"/>
      <c r="D315" s="55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8">
      <c r="A316" s="54"/>
      <c r="B316" s="54"/>
      <c r="C316" s="55"/>
      <c r="D316" s="55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8">
      <c r="A317" s="54"/>
      <c r="B317" s="54"/>
      <c r="C317" s="55"/>
      <c r="D317" s="55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8">
      <c r="A318" s="54"/>
      <c r="B318" s="54"/>
      <c r="C318" s="55"/>
      <c r="D318" s="55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8">
      <c r="A319" s="54"/>
      <c r="B319" s="54"/>
      <c r="C319" s="55"/>
      <c r="D319" s="55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8">
      <c r="A320" s="54"/>
      <c r="B320" s="54"/>
      <c r="C320" s="55"/>
      <c r="D320" s="55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8">
      <c r="A321" s="54"/>
      <c r="B321" s="54"/>
      <c r="C321" s="55"/>
      <c r="D321" s="55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8">
      <c r="A322" s="54"/>
      <c r="B322" s="54"/>
      <c r="C322" s="55"/>
      <c r="D322" s="55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8">
      <c r="A323" s="54"/>
      <c r="B323" s="54"/>
      <c r="C323" s="55"/>
      <c r="D323" s="55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8">
      <c r="A324" s="54"/>
      <c r="B324" s="54"/>
      <c r="C324" s="55"/>
      <c r="D324" s="55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8">
      <c r="A325" s="54"/>
      <c r="B325" s="54"/>
      <c r="C325" s="55"/>
      <c r="D325" s="55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8">
      <c r="A326" s="54"/>
      <c r="B326" s="54"/>
      <c r="C326" s="55"/>
      <c r="D326" s="55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8">
      <c r="A327" s="54"/>
      <c r="B327" s="54"/>
      <c r="C327" s="55"/>
      <c r="D327" s="55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8">
      <c r="A328" s="54"/>
      <c r="B328" s="54"/>
      <c r="C328" s="55"/>
      <c r="D328" s="55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8">
      <c r="A329" s="54"/>
      <c r="B329" s="54"/>
      <c r="C329" s="55"/>
      <c r="D329" s="55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8">
      <c r="A330" s="54"/>
      <c r="B330" s="54"/>
      <c r="C330" s="55"/>
      <c r="D330" s="55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8">
      <c r="A331" s="54"/>
      <c r="B331" s="54"/>
      <c r="C331" s="55"/>
      <c r="D331" s="55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8">
      <c r="A332" s="54"/>
      <c r="B332" s="54"/>
      <c r="C332" s="55"/>
      <c r="D332" s="55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8">
      <c r="A333" s="54"/>
      <c r="B333" s="54"/>
      <c r="C333" s="55"/>
      <c r="D333" s="55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8">
      <c r="A334" s="54"/>
      <c r="B334" s="54"/>
      <c r="C334" s="55"/>
      <c r="D334" s="55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8">
      <c r="A335" s="54"/>
      <c r="B335" s="54"/>
      <c r="C335" s="55"/>
      <c r="D335" s="55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8">
      <c r="A336" s="54"/>
      <c r="B336" s="54"/>
      <c r="C336" s="55"/>
      <c r="D336" s="55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8">
      <c r="A337" s="54"/>
      <c r="B337" s="54"/>
      <c r="C337" s="55"/>
      <c r="D337" s="55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8">
      <c r="A338" s="54"/>
      <c r="B338" s="54"/>
      <c r="C338" s="55"/>
      <c r="D338" s="55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8">
      <c r="A339" s="54"/>
      <c r="B339" s="54"/>
      <c r="C339" s="55"/>
      <c r="D339" s="55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8">
      <c r="A340" s="54"/>
      <c r="B340" s="54"/>
      <c r="C340" s="55"/>
      <c r="D340" s="55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8">
      <c r="A341" s="54"/>
      <c r="B341" s="54"/>
      <c r="C341" s="55"/>
      <c r="D341" s="55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8">
      <c r="A342" s="54"/>
      <c r="B342" s="54"/>
      <c r="C342" s="55"/>
      <c r="D342" s="55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8">
      <c r="A343" s="54"/>
      <c r="B343" s="54"/>
      <c r="C343" s="55"/>
      <c r="D343" s="55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8">
      <c r="A344" s="54"/>
      <c r="B344" s="54"/>
      <c r="C344" s="55"/>
      <c r="D344" s="55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8">
      <c r="A345" s="54"/>
      <c r="B345" s="54"/>
      <c r="C345" s="55"/>
      <c r="D345" s="55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8">
      <c r="A346" s="54"/>
      <c r="B346" s="54"/>
      <c r="C346" s="55"/>
      <c r="D346" s="55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8">
      <c r="A347" s="54"/>
      <c r="B347" s="54"/>
      <c r="C347" s="55"/>
      <c r="D347" s="55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8">
      <c r="A348" s="54"/>
      <c r="B348" s="54"/>
      <c r="C348" s="55"/>
      <c r="D348" s="55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8">
      <c r="A349" s="54"/>
      <c r="B349" s="54"/>
      <c r="C349" s="55"/>
      <c r="D349" s="55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8">
      <c r="A350" s="54"/>
      <c r="B350" s="54"/>
      <c r="C350" s="55"/>
      <c r="D350" s="55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8">
      <c r="A351" s="54"/>
      <c r="B351" s="54"/>
      <c r="C351" s="55"/>
      <c r="D351" s="55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8">
      <c r="A352" s="54"/>
      <c r="B352" s="54"/>
      <c r="C352" s="55"/>
      <c r="D352" s="55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8">
      <c r="A353" s="54"/>
      <c r="B353" s="54"/>
      <c r="C353" s="55"/>
      <c r="D353" s="55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8">
      <c r="A354" s="54"/>
      <c r="B354" s="54"/>
      <c r="C354" s="55"/>
      <c r="D354" s="55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8">
      <c r="A355" s="54"/>
      <c r="B355" s="54"/>
      <c r="C355" s="55"/>
      <c r="D355" s="55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8">
      <c r="A356" s="54"/>
      <c r="B356" s="54"/>
      <c r="C356" s="55"/>
      <c r="D356" s="55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8">
      <c r="A357" s="54"/>
      <c r="B357" s="54"/>
      <c r="C357" s="55"/>
      <c r="D357" s="55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8">
      <c r="A358" s="54"/>
      <c r="B358" s="54"/>
      <c r="C358" s="55"/>
      <c r="D358" s="55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8">
      <c r="A359" s="54"/>
      <c r="B359" s="54"/>
      <c r="C359" s="55"/>
      <c r="D359" s="55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8">
      <c r="A360" s="54"/>
      <c r="B360" s="54"/>
      <c r="C360" s="55"/>
      <c r="D360" s="55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8">
      <c r="A361" s="54"/>
      <c r="B361" s="54"/>
      <c r="C361" s="55"/>
      <c r="D361" s="55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8">
      <c r="A362" s="54"/>
      <c r="B362" s="54"/>
      <c r="C362" s="55"/>
      <c r="D362" s="55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8">
      <c r="A363" s="54"/>
      <c r="B363" s="54"/>
      <c r="C363" s="55"/>
      <c r="D363" s="55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8">
      <c r="A364" s="54"/>
      <c r="B364" s="54"/>
      <c r="C364" s="55"/>
      <c r="D364" s="55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8">
      <c r="A365" s="54"/>
      <c r="B365" s="54"/>
      <c r="C365" s="55"/>
      <c r="D365" s="55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8">
      <c r="A366" s="54"/>
      <c r="B366" s="54"/>
      <c r="C366" s="55"/>
      <c r="D366" s="55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8">
      <c r="A367" s="54"/>
      <c r="B367" s="54"/>
      <c r="C367" s="55"/>
      <c r="D367" s="55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8">
      <c r="A368" s="54"/>
      <c r="B368" s="54"/>
      <c r="C368" s="55"/>
      <c r="D368" s="55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8">
      <c r="A369" s="54"/>
      <c r="B369" s="54"/>
      <c r="C369" s="55"/>
      <c r="D369" s="55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8">
      <c r="A370" s="54"/>
      <c r="B370" s="54"/>
      <c r="C370" s="55"/>
      <c r="D370" s="55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8">
      <c r="A371" s="54"/>
      <c r="B371" s="54"/>
      <c r="C371" s="55"/>
      <c r="D371" s="55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8">
      <c r="A372" s="54"/>
      <c r="B372" s="54"/>
      <c r="C372" s="55"/>
      <c r="D372" s="55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8">
      <c r="A373" s="54"/>
      <c r="B373" s="54"/>
      <c r="C373" s="55"/>
      <c r="D373" s="55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8">
      <c r="A374" s="54"/>
      <c r="B374" s="54"/>
      <c r="C374" s="55"/>
      <c r="D374" s="55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8">
      <c r="A375" s="54"/>
      <c r="B375" s="54"/>
      <c r="C375" s="55"/>
      <c r="D375" s="55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8">
      <c r="A376" s="54"/>
      <c r="B376" s="54"/>
      <c r="C376" s="55"/>
      <c r="D376" s="55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8">
      <c r="A377" s="54"/>
      <c r="B377" s="54"/>
      <c r="C377" s="55"/>
      <c r="D377" s="55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8">
      <c r="A378" s="54"/>
      <c r="B378" s="54"/>
      <c r="C378" s="55"/>
      <c r="D378" s="55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8">
      <c r="A379" s="54"/>
      <c r="B379" s="54"/>
      <c r="C379" s="55"/>
      <c r="D379" s="55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8">
      <c r="A380" s="54"/>
      <c r="B380" s="54"/>
      <c r="C380" s="55"/>
      <c r="D380" s="55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8">
      <c r="A381" s="54"/>
      <c r="B381" s="54"/>
      <c r="C381" s="55"/>
      <c r="D381" s="55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8">
      <c r="A382" s="54"/>
      <c r="B382" s="54"/>
      <c r="C382" s="55"/>
      <c r="D382" s="55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8">
      <c r="A383" s="54"/>
      <c r="B383" s="54"/>
      <c r="C383" s="55"/>
      <c r="D383" s="55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8">
      <c r="A384" s="54"/>
      <c r="B384" s="54"/>
      <c r="C384" s="55"/>
      <c r="D384" s="55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8">
      <c r="A385" s="54"/>
      <c r="B385" s="54"/>
      <c r="C385" s="55"/>
      <c r="D385" s="55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8">
      <c r="A386" s="54"/>
      <c r="B386" s="54"/>
      <c r="C386" s="55"/>
      <c r="D386" s="55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8">
      <c r="A387" s="54"/>
      <c r="B387" s="54"/>
      <c r="C387" s="55"/>
      <c r="D387" s="55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8">
      <c r="A388" s="54"/>
      <c r="B388" s="54"/>
      <c r="C388" s="55"/>
      <c r="D388" s="55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8">
      <c r="A389" s="54"/>
      <c r="B389" s="54"/>
      <c r="C389" s="55"/>
      <c r="D389" s="55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8">
      <c r="A390" s="54"/>
      <c r="B390" s="54"/>
      <c r="C390" s="55"/>
      <c r="D390" s="55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8">
      <c r="A391" s="54"/>
      <c r="B391" s="54"/>
      <c r="C391" s="55"/>
      <c r="D391" s="55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8">
      <c r="A392" s="54"/>
      <c r="B392" s="54"/>
      <c r="C392" s="55"/>
      <c r="D392" s="55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8">
      <c r="A393" s="54"/>
      <c r="B393" s="54"/>
      <c r="C393" s="55"/>
      <c r="D393" s="55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8">
      <c r="A394" s="54"/>
      <c r="B394" s="54"/>
      <c r="C394" s="55"/>
      <c r="D394" s="55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8">
      <c r="A395" s="54"/>
      <c r="B395" s="54"/>
      <c r="C395" s="55"/>
      <c r="D395" s="55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8">
      <c r="A396" s="54"/>
      <c r="B396" s="54"/>
      <c r="C396" s="55"/>
      <c r="D396" s="55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8">
      <c r="A397" s="54"/>
      <c r="B397" s="54"/>
      <c r="C397" s="55"/>
      <c r="D397" s="55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8">
      <c r="A398" s="54"/>
      <c r="B398" s="54"/>
      <c r="C398" s="55"/>
      <c r="D398" s="55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8">
      <c r="A399" s="54"/>
      <c r="B399" s="54"/>
      <c r="C399" s="55"/>
      <c r="D399" s="55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8">
      <c r="A400" s="54"/>
      <c r="B400" s="54"/>
      <c r="C400" s="55"/>
      <c r="D400" s="55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8">
      <c r="A401" s="54"/>
      <c r="B401" s="54"/>
      <c r="C401" s="55"/>
      <c r="D401" s="55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8">
      <c r="A402" s="54"/>
      <c r="B402" s="54"/>
      <c r="C402" s="55"/>
      <c r="D402" s="55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8">
      <c r="A403" s="54"/>
      <c r="B403" s="54"/>
      <c r="C403" s="55"/>
      <c r="D403" s="55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8">
      <c r="A404" s="54"/>
      <c r="B404" s="54"/>
      <c r="C404" s="55"/>
      <c r="D404" s="55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8">
      <c r="A405" s="54"/>
      <c r="B405" s="54"/>
      <c r="C405" s="55"/>
      <c r="D405" s="55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8">
      <c r="A406" s="54"/>
      <c r="B406" s="54"/>
      <c r="C406" s="55"/>
      <c r="D406" s="55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8">
      <c r="A407" s="54"/>
      <c r="B407" s="54"/>
      <c r="C407" s="55"/>
      <c r="D407" s="55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8">
      <c r="A408" s="54"/>
      <c r="B408" s="54"/>
      <c r="C408" s="55"/>
      <c r="D408" s="55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8">
      <c r="A409" s="54"/>
      <c r="B409" s="54"/>
      <c r="C409" s="55"/>
      <c r="D409" s="55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8">
      <c r="A410" s="54"/>
      <c r="B410" s="54"/>
      <c r="C410" s="55"/>
      <c r="D410" s="55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8">
      <c r="A411" s="54"/>
      <c r="B411" s="54"/>
      <c r="C411" s="55"/>
      <c r="D411" s="55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8">
      <c r="A412" s="54"/>
      <c r="B412" s="54"/>
      <c r="C412" s="55"/>
      <c r="D412" s="55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8">
      <c r="A413" s="54"/>
      <c r="B413" s="54"/>
      <c r="C413" s="55"/>
      <c r="D413" s="55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8">
      <c r="A414" s="54"/>
      <c r="B414" s="54"/>
      <c r="C414" s="55"/>
      <c r="D414" s="55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8">
      <c r="A415" s="54"/>
      <c r="B415" s="54"/>
      <c r="C415" s="55"/>
      <c r="D415" s="55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8">
      <c r="A416" s="54"/>
      <c r="B416" s="54"/>
      <c r="C416" s="55"/>
      <c r="D416" s="55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8">
      <c r="A417" s="54"/>
      <c r="B417" s="54"/>
      <c r="C417" s="55"/>
      <c r="D417" s="55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8">
      <c r="A418" s="54"/>
      <c r="B418" s="54"/>
      <c r="C418" s="55"/>
      <c r="D418" s="55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8">
      <c r="A419" s="54"/>
      <c r="B419" s="54"/>
      <c r="C419" s="55"/>
      <c r="D419" s="55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8">
      <c r="A420" s="54"/>
      <c r="B420" s="54"/>
      <c r="C420" s="55"/>
      <c r="D420" s="55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8">
      <c r="A421" s="54"/>
      <c r="B421" s="54"/>
      <c r="C421" s="55"/>
      <c r="D421" s="55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8">
      <c r="A422" s="54"/>
      <c r="B422" s="54"/>
      <c r="C422" s="55"/>
      <c r="D422" s="55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8">
      <c r="A423" s="54"/>
      <c r="B423" s="54"/>
      <c r="C423" s="55"/>
      <c r="D423" s="55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8">
      <c r="A424" s="54"/>
      <c r="B424" s="54"/>
      <c r="C424" s="55"/>
      <c r="D424" s="55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8">
      <c r="A425" s="54"/>
      <c r="B425" s="54"/>
      <c r="C425" s="55"/>
      <c r="D425" s="55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8">
      <c r="A426" s="54"/>
      <c r="B426" s="54"/>
      <c r="C426" s="55"/>
      <c r="D426" s="55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8">
      <c r="A427" s="54"/>
      <c r="B427" s="54"/>
      <c r="C427" s="55"/>
      <c r="D427" s="55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8">
      <c r="A428" s="54"/>
      <c r="B428" s="54"/>
      <c r="C428" s="55"/>
      <c r="D428" s="55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8">
      <c r="A429" s="54"/>
      <c r="B429" s="54"/>
      <c r="C429" s="55"/>
      <c r="D429" s="55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8">
      <c r="A430" s="54"/>
      <c r="B430" s="54"/>
      <c r="C430" s="55"/>
      <c r="D430" s="55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8">
      <c r="A431" s="54"/>
      <c r="B431" s="54"/>
      <c r="C431" s="55"/>
      <c r="D431" s="55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8">
      <c r="A432" s="54"/>
      <c r="B432" s="54"/>
      <c r="C432" s="55"/>
      <c r="D432" s="55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8">
      <c r="A433" s="54"/>
      <c r="B433" s="54"/>
      <c r="C433" s="55"/>
      <c r="D433" s="55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8">
      <c r="A434" s="54"/>
      <c r="B434" s="54"/>
      <c r="C434" s="55"/>
      <c r="D434" s="55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8">
      <c r="A435" s="54"/>
      <c r="B435" s="54"/>
      <c r="C435" s="55"/>
      <c r="D435" s="55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8">
      <c r="A436" s="54"/>
      <c r="B436" s="54"/>
      <c r="C436" s="55"/>
      <c r="D436" s="55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8">
      <c r="A437" s="54"/>
      <c r="B437" s="54"/>
      <c r="C437" s="55"/>
      <c r="D437" s="55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8">
      <c r="A438" s="54"/>
      <c r="B438" s="54"/>
      <c r="C438" s="55"/>
      <c r="D438" s="55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8">
      <c r="A439" s="54"/>
      <c r="B439" s="54"/>
      <c r="C439" s="55"/>
      <c r="D439" s="55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8">
      <c r="A440" s="54"/>
      <c r="B440" s="54"/>
      <c r="C440" s="55"/>
      <c r="D440" s="55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8">
      <c r="A441" s="54"/>
      <c r="B441" s="54"/>
      <c r="C441" s="55"/>
      <c r="D441" s="55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8">
      <c r="A442" s="54"/>
      <c r="B442" s="54"/>
      <c r="C442" s="55"/>
      <c r="D442" s="55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8">
      <c r="A443" s="54"/>
      <c r="B443" s="54"/>
      <c r="C443" s="55"/>
      <c r="D443" s="55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8">
      <c r="A444" s="54"/>
      <c r="B444" s="54"/>
      <c r="C444" s="55"/>
      <c r="D444" s="55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8">
      <c r="A445" s="54"/>
      <c r="B445" s="54"/>
      <c r="C445" s="55"/>
      <c r="D445" s="55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8">
      <c r="A446" s="54"/>
      <c r="B446" s="54"/>
      <c r="C446" s="55"/>
      <c r="D446" s="55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8">
      <c r="A447" s="54"/>
      <c r="B447" s="54"/>
      <c r="C447" s="55"/>
      <c r="D447" s="55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8">
      <c r="A448" s="54"/>
      <c r="B448" s="54"/>
      <c r="C448" s="55"/>
      <c r="D448" s="55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8">
      <c r="A449" s="54"/>
      <c r="B449" s="54"/>
      <c r="C449" s="55"/>
      <c r="D449" s="55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8">
      <c r="A450" s="54"/>
      <c r="B450" s="54"/>
      <c r="C450" s="55"/>
      <c r="D450" s="55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8">
      <c r="A451" s="54"/>
      <c r="B451" s="54"/>
      <c r="C451" s="55"/>
      <c r="D451" s="55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8">
      <c r="A452" s="54"/>
      <c r="B452" s="54"/>
      <c r="C452" s="55"/>
      <c r="D452" s="55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8">
      <c r="A453" s="54"/>
      <c r="B453" s="54"/>
      <c r="C453" s="55"/>
      <c r="D453" s="55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8">
      <c r="A454" s="54"/>
      <c r="B454" s="54"/>
      <c r="C454" s="55"/>
      <c r="D454" s="55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8">
      <c r="A455" s="54"/>
      <c r="B455" s="54"/>
      <c r="C455" s="55"/>
      <c r="D455" s="55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8">
      <c r="A456" s="54"/>
      <c r="B456" s="54"/>
      <c r="C456" s="55"/>
      <c r="D456" s="55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8">
      <c r="A457" s="54"/>
      <c r="B457" s="54"/>
      <c r="C457" s="55"/>
      <c r="D457" s="55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8">
      <c r="A458" s="54"/>
      <c r="B458" s="54"/>
      <c r="C458" s="55"/>
      <c r="D458" s="55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8">
      <c r="A459" s="54"/>
      <c r="B459" s="54"/>
      <c r="C459" s="55"/>
      <c r="D459" s="55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8">
      <c r="A460" s="54"/>
      <c r="B460" s="54"/>
      <c r="C460" s="55"/>
      <c r="D460" s="55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8">
      <c r="A461" s="54"/>
      <c r="B461" s="54"/>
      <c r="C461" s="55"/>
      <c r="D461" s="55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8">
      <c r="A462" s="54"/>
      <c r="B462" s="54"/>
      <c r="C462" s="55"/>
      <c r="D462" s="55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8">
      <c r="A463" s="54"/>
      <c r="B463" s="54"/>
      <c r="C463" s="55"/>
      <c r="D463" s="55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8">
      <c r="A464" s="54"/>
      <c r="B464" s="54"/>
      <c r="C464" s="55"/>
      <c r="D464" s="55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8">
      <c r="A465" s="54"/>
      <c r="B465" s="54"/>
      <c r="C465" s="55"/>
      <c r="D465" s="55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8">
      <c r="A466" s="54"/>
      <c r="B466" s="54"/>
      <c r="C466" s="55"/>
      <c r="D466" s="55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8">
      <c r="A467" s="54"/>
      <c r="B467" s="54"/>
      <c r="C467" s="55"/>
      <c r="D467" s="55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8">
      <c r="A468" s="54"/>
      <c r="B468" s="54"/>
      <c r="C468" s="55"/>
      <c r="D468" s="55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8">
      <c r="A469" s="54"/>
      <c r="B469" s="54"/>
      <c r="C469" s="55"/>
      <c r="D469" s="55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8">
      <c r="A470" s="54"/>
      <c r="B470" s="54"/>
      <c r="C470" s="55"/>
      <c r="D470" s="55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8">
      <c r="A471" s="54"/>
      <c r="B471" s="54"/>
      <c r="C471" s="55"/>
      <c r="D471" s="55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8">
      <c r="A472" s="54"/>
      <c r="B472" s="54"/>
      <c r="C472" s="55"/>
      <c r="D472" s="55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8">
      <c r="A473" s="54"/>
      <c r="B473" s="54"/>
      <c r="C473" s="55"/>
      <c r="D473" s="55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8">
      <c r="A474" s="54"/>
      <c r="B474" s="54"/>
      <c r="C474" s="55"/>
      <c r="D474" s="55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8">
      <c r="A475" s="54"/>
      <c r="B475" s="54"/>
      <c r="C475" s="55"/>
      <c r="D475" s="55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8">
      <c r="A476" s="54"/>
      <c r="B476" s="54"/>
      <c r="C476" s="55"/>
      <c r="D476" s="55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8">
      <c r="A477" s="54"/>
      <c r="B477" s="54"/>
      <c r="C477" s="55"/>
      <c r="D477" s="55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8">
      <c r="A478" s="54"/>
      <c r="B478" s="54"/>
      <c r="C478" s="55"/>
      <c r="D478" s="55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8">
      <c r="A479" s="54"/>
      <c r="B479" s="54"/>
      <c r="C479" s="55"/>
      <c r="D479" s="55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8">
      <c r="A480" s="54"/>
      <c r="B480" s="54"/>
      <c r="C480" s="55"/>
      <c r="D480" s="55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8">
      <c r="A481" s="54"/>
      <c r="B481" s="54"/>
      <c r="C481" s="55"/>
      <c r="D481" s="55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8">
      <c r="A482" s="54"/>
      <c r="B482" s="54"/>
      <c r="C482" s="55"/>
      <c r="D482" s="55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8">
      <c r="A483" s="54"/>
      <c r="B483" s="54"/>
      <c r="C483" s="55"/>
      <c r="D483" s="55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8">
      <c r="A484" s="54"/>
      <c r="B484" s="54"/>
      <c r="C484" s="55"/>
      <c r="D484" s="55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8">
      <c r="A485" s="54"/>
      <c r="B485" s="54"/>
      <c r="C485" s="55"/>
      <c r="D485" s="55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8">
      <c r="A486" s="54"/>
      <c r="B486" s="54"/>
      <c r="C486" s="55"/>
      <c r="D486" s="55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8">
      <c r="A487" s="54"/>
      <c r="B487" s="54"/>
      <c r="C487" s="55"/>
      <c r="D487" s="55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8">
      <c r="A488" s="54"/>
      <c r="B488" s="54"/>
      <c r="C488" s="55"/>
      <c r="D488" s="55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8">
      <c r="A489" s="54"/>
      <c r="B489" s="54"/>
      <c r="C489" s="55"/>
      <c r="D489" s="55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8">
      <c r="A490" s="54"/>
      <c r="B490" s="54"/>
      <c r="C490" s="55"/>
      <c r="D490" s="55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8">
      <c r="A491" s="54"/>
      <c r="B491" s="54"/>
      <c r="C491" s="55"/>
      <c r="D491" s="55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8">
      <c r="A492" s="54"/>
      <c r="B492" s="54"/>
      <c r="C492" s="55"/>
      <c r="D492" s="55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8">
      <c r="A493" s="54"/>
      <c r="B493" s="54"/>
      <c r="C493" s="55"/>
      <c r="D493" s="55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8">
      <c r="A494" s="54"/>
      <c r="B494" s="54"/>
      <c r="C494" s="55"/>
      <c r="D494" s="55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8">
      <c r="A495" s="54"/>
      <c r="B495" s="54"/>
      <c r="C495" s="55"/>
      <c r="D495" s="55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8">
      <c r="A496" s="54"/>
      <c r="B496" s="54"/>
      <c r="C496" s="55"/>
      <c r="D496" s="55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8">
      <c r="A497" s="54"/>
      <c r="B497" s="54"/>
      <c r="C497" s="55"/>
      <c r="D497" s="55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8">
      <c r="A498" s="54"/>
      <c r="B498" s="54"/>
      <c r="C498" s="55"/>
      <c r="D498" s="55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8">
      <c r="A499" s="54"/>
      <c r="B499" s="54"/>
      <c r="C499" s="55"/>
      <c r="D499" s="55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8">
      <c r="A500" s="54"/>
      <c r="B500" s="54"/>
      <c r="C500" s="55"/>
      <c r="D500" s="55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8">
      <c r="A501" s="54"/>
      <c r="B501" s="54"/>
      <c r="C501" s="55"/>
      <c r="D501" s="55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8">
      <c r="A502" s="54"/>
      <c r="B502" s="54"/>
      <c r="C502" s="55"/>
      <c r="D502" s="55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8">
      <c r="A503" s="54"/>
      <c r="B503" s="54"/>
      <c r="C503" s="55"/>
      <c r="D503" s="55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8">
      <c r="A504" s="54"/>
      <c r="B504" s="54"/>
      <c r="C504" s="55"/>
      <c r="D504" s="55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8">
      <c r="A505" s="54"/>
      <c r="B505" s="54"/>
      <c r="C505" s="55"/>
      <c r="D505" s="55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8">
      <c r="A506" s="54"/>
      <c r="B506" s="54"/>
      <c r="C506" s="55"/>
      <c r="D506" s="55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8">
      <c r="A507" s="54"/>
      <c r="B507" s="54"/>
      <c r="C507" s="55"/>
      <c r="D507" s="55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8">
      <c r="A508" s="54"/>
      <c r="B508" s="54"/>
      <c r="C508" s="55"/>
      <c r="D508" s="55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8">
      <c r="A509" s="54"/>
      <c r="B509" s="54"/>
      <c r="C509" s="55"/>
      <c r="D509" s="55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8">
      <c r="A510" s="54"/>
      <c r="B510" s="54"/>
      <c r="C510" s="55"/>
      <c r="D510" s="55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8">
      <c r="A511" s="54"/>
      <c r="B511" s="54"/>
      <c r="C511" s="55"/>
      <c r="D511" s="55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8">
      <c r="A512" s="54"/>
      <c r="B512" s="54"/>
      <c r="C512" s="55"/>
      <c r="D512" s="55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8">
      <c r="A513" s="54"/>
      <c r="B513" s="54"/>
      <c r="C513" s="55"/>
      <c r="D513" s="55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8">
      <c r="A514" s="54"/>
      <c r="B514" s="54"/>
      <c r="C514" s="55"/>
      <c r="D514" s="55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8">
      <c r="A515" s="54"/>
      <c r="B515" s="54"/>
      <c r="C515" s="55"/>
      <c r="D515" s="55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8">
      <c r="A516" s="54"/>
      <c r="B516" s="54"/>
      <c r="C516" s="55"/>
      <c r="D516" s="55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8">
      <c r="A517" s="54"/>
      <c r="B517" s="54"/>
      <c r="C517" s="55"/>
      <c r="D517" s="55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8">
      <c r="A518" s="54"/>
      <c r="B518" s="54"/>
      <c r="C518" s="55"/>
      <c r="D518" s="55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8">
      <c r="A519" s="54"/>
      <c r="B519" s="54"/>
      <c r="C519" s="55"/>
      <c r="D519" s="55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8">
      <c r="A520" s="54"/>
      <c r="B520" s="54"/>
      <c r="C520" s="55"/>
      <c r="D520" s="55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8">
      <c r="A521" s="54"/>
      <c r="B521" s="54"/>
      <c r="C521" s="55"/>
      <c r="D521" s="55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8">
      <c r="A522" s="54"/>
      <c r="B522" s="54"/>
      <c r="C522" s="55"/>
      <c r="D522" s="55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8">
      <c r="A523" s="54"/>
      <c r="B523" s="54"/>
      <c r="C523" s="55"/>
      <c r="D523" s="55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8">
      <c r="A524" s="54"/>
      <c r="B524" s="54"/>
      <c r="C524" s="55"/>
      <c r="D524" s="55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8">
      <c r="A525" s="54"/>
      <c r="B525" s="54"/>
      <c r="C525" s="55"/>
      <c r="D525" s="55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8">
      <c r="A526" s="54"/>
      <c r="B526" s="54"/>
      <c r="C526" s="55"/>
      <c r="D526" s="55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8">
      <c r="A527" s="54"/>
      <c r="B527" s="54"/>
      <c r="C527" s="55"/>
      <c r="D527" s="55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8">
      <c r="A528" s="54"/>
      <c r="B528" s="54"/>
      <c r="C528" s="55"/>
      <c r="D528" s="55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8">
      <c r="A529" s="54"/>
      <c r="B529" s="54"/>
      <c r="C529" s="55"/>
      <c r="D529" s="55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8">
      <c r="A530" s="54"/>
      <c r="B530" s="54"/>
      <c r="C530" s="55"/>
      <c r="D530" s="55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8">
      <c r="A531" s="54"/>
      <c r="B531" s="54"/>
      <c r="C531" s="55"/>
      <c r="D531" s="55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8">
      <c r="A532" s="54"/>
      <c r="B532" s="54"/>
      <c r="C532" s="55"/>
      <c r="D532" s="55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8">
      <c r="A533" s="54"/>
      <c r="B533" s="54"/>
      <c r="C533" s="55"/>
      <c r="D533" s="55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8">
      <c r="A534" s="54"/>
      <c r="B534" s="54"/>
      <c r="C534" s="55"/>
      <c r="D534" s="55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8">
      <c r="A535" s="54"/>
      <c r="B535" s="54"/>
      <c r="C535" s="55"/>
      <c r="D535" s="55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8">
      <c r="A536" s="54"/>
      <c r="B536" s="54"/>
      <c r="C536" s="55"/>
      <c r="D536" s="55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8">
      <c r="A537" s="54"/>
      <c r="B537" s="54"/>
      <c r="C537" s="55"/>
      <c r="D537" s="55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8">
      <c r="A538" s="54"/>
      <c r="B538" s="54"/>
      <c r="C538" s="55"/>
      <c r="D538" s="55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8">
      <c r="A539" s="54"/>
      <c r="B539" s="54"/>
      <c r="C539" s="55"/>
      <c r="D539" s="55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8">
      <c r="A540" s="54"/>
      <c r="B540" s="54"/>
      <c r="C540" s="55"/>
      <c r="D540" s="55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8">
      <c r="A541" s="54"/>
      <c r="B541" s="54"/>
      <c r="C541" s="55"/>
      <c r="D541" s="55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8">
      <c r="A542" s="54"/>
      <c r="B542" s="54"/>
      <c r="C542" s="55"/>
      <c r="D542" s="55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8">
      <c r="A543" s="54"/>
      <c r="B543" s="54"/>
      <c r="C543" s="55"/>
      <c r="D543" s="55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8">
      <c r="A544" s="54"/>
      <c r="B544" s="54"/>
      <c r="C544" s="55"/>
      <c r="D544" s="55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8">
      <c r="A545" s="54"/>
      <c r="B545" s="54"/>
      <c r="C545" s="55"/>
      <c r="D545" s="55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8">
      <c r="A546" s="54"/>
      <c r="B546" s="54"/>
      <c r="C546" s="55"/>
      <c r="D546" s="55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8">
      <c r="A547" s="54"/>
      <c r="B547" s="54"/>
      <c r="C547" s="55"/>
      <c r="D547" s="55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8">
      <c r="A548" s="54"/>
      <c r="B548" s="54"/>
      <c r="C548" s="55"/>
      <c r="D548" s="55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8">
      <c r="A549" s="54"/>
      <c r="B549" s="54"/>
      <c r="C549" s="55"/>
      <c r="D549" s="55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8">
      <c r="A550" s="54"/>
      <c r="B550" s="54"/>
      <c r="C550" s="55"/>
      <c r="D550" s="55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8">
      <c r="A551" s="54"/>
      <c r="B551" s="54"/>
      <c r="C551" s="55"/>
      <c r="D551" s="55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8">
      <c r="A552" s="54"/>
      <c r="B552" s="54"/>
      <c r="C552" s="55"/>
      <c r="D552" s="55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8">
      <c r="A553" s="54"/>
      <c r="B553" s="54"/>
      <c r="C553" s="55"/>
      <c r="D553" s="55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8">
      <c r="A554" s="54"/>
      <c r="B554" s="54"/>
      <c r="C554" s="55"/>
      <c r="D554" s="55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8">
      <c r="A555" s="54"/>
      <c r="B555" s="54"/>
      <c r="C555" s="55"/>
      <c r="D555" s="55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8">
      <c r="A556" s="54"/>
      <c r="B556" s="54"/>
      <c r="C556" s="55"/>
      <c r="D556" s="55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8">
      <c r="A557" s="54"/>
      <c r="B557" s="54"/>
      <c r="C557" s="55"/>
      <c r="D557" s="55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8">
      <c r="A558" s="54"/>
      <c r="B558" s="54"/>
      <c r="C558" s="55"/>
      <c r="D558" s="55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8">
      <c r="A559" s="54"/>
      <c r="B559" s="54"/>
      <c r="C559" s="55"/>
      <c r="D559" s="55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8">
      <c r="A560" s="54"/>
      <c r="B560" s="54"/>
      <c r="C560" s="55"/>
      <c r="D560" s="55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8">
      <c r="A561" s="54"/>
      <c r="B561" s="54"/>
      <c r="C561" s="55"/>
      <c r="D561" s="55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8">
      <c r="A562" s="54"/>
      <c r="B562" s="54"/>
      <c r="C562" s="55"/>
      <c r="D562" s="55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8">
      <c r="A563" s="54"/>
      <c r="B563" s="54"/>
      <c r="C563" s="55"/>
      <c r="D563" s="55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8">
      <c r="A564" s="54"/>
      <c r="B564" s="54"/>
      <c r="C564" s="55"/>
      <c r="D564" s="55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8">
      <c r="A565" s="54"/>
      <c r="B565" s="54"/>
      <c r="C565" s="55"/>
      <c r="D565" s="55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8">
      <c r="A566" s="54"/>
      <c r="B566" s="54"/>
      <c r="C566" s="55"/>
      <c r="D566" s="55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8">
      <c r="A567" s="54"/>
      <c r="B567" s="54"/>
      <c r="C567" s="55"/>
      <c r="D567" s="55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8">
      <c r="A568" s="54"/>
      <c r="B568" s="54"/>
      <c r="C568" s="55"/>
      <c r="D568" s="55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8">
      <c r="A569" s="54"/>
      <c r="B569" s="54"/>
      <c r="C569" s="55"/>
      <c r="D569" s="55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8">
      <c r="A570" s="54"/>
      <c r="B570" s="54"/>
      <c r="C570" s="55"/>
      <c r="D570" s="55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8">
      <c r="A571" s="54"/>
      <c r="B571" s="54"/>
      <c r="C571" s="55"/>
      <c r="D571" s="55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8">
      <c r="A572" s="54"/>
      <c r="B572" s="54"/>
      <c r="C572" s="55"/>
      <c r="D572" s="55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8">
      <c r="A573" s="54"/>
      <c r="B573" s="54"/>
      <c r="C573" s="55"/>
      <c r="D573" s="55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8">
      <c r="A574" s="54"/>
      <c r="B574" s="54"/>
      <c r="C574" s="55"/>
      <c r="D574" s="55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8">
      <c r="A575" s="54"/>
      <c r="B575" s="54"/>
      <c r="C575" s="55"/>
      <c r="D575" s="55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8">
      <c r="A576" s="54"/>
      <c r="B576" s="54"/>
      <c r="C576" s="55"/>
      <c r="D576" s="55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8">
      <c r="A577" s="54"/>
      <c r="B577" s="54"/>
      <c r="C577" s="55"/>
      <c r="D577" s="55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8">
      <c r="A578" s="54"/>
      <c r="B578" s="54"/>
      <c r="C578" s="55"/>
      <c r="D578" s="55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8">
      <c r="A579" s="54"/>
      <c r="B579" s="54"/>
      <c r="C579" s="55"/>
      <c r="D579" s="55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8">
      <c r="A580" s="54"/>
      <c r="B580" s="54"/>
      <c r="C580" s="55"/>
      <c r="D580" s="55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8">
      <c r="A581" s="54"/>
      <c r="B581" s="54"/>
      <c r="C581" s="55"/>
      <c r="D581" s="55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8">
      <c r="A582" s="54"/>
      <c r="B582" s="54"/>
      <c r="C582" s="55"/>
      <c r="D582" s="55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8">
      <c r="A583" s="54"/>
      <c r="B583" s="54"/>
      <c r="C583" s="55"/>
      <c r="D583" s="55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8">
      <c r="A584" s="54"/>
      <c r="B584" s="54"/>
      <c r="C584" s="55"/>
      <c r="D584" s="55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8">
      <c r="A585" s="54"/>
      <c r="B585" s="54"/>
      <c r="C585" s="55"/>
      <c r="D585" s="55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8">
      <c r="A586" s="54"/>
      <c r="B586" s="54"/>
      <c r="C586" s="55"/>
      <c r="D586" s="55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8">
      <c r="A587" s="54"/>
      <c r="B587" s="54"/>
      <c r="C587" s="55"/>
      <c r="D587" s="55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8">
      <c r="A588" s="54"/>
      <c r="B588" s="54"/>
      <c r="C588" s="55"/>
      <c r="D588" s="55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8">
      <c r="A589" s="54"/>
      <c r="B589" s="54"/>
      <c r="C589" s="55"/>
      <c r="D589" s="55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8">
      <c r="A590" s="54"/>
      <c r="B590" s="54"/>
      <c r="C590" s="55"/>
      <c r="D590" s="55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8">
      <c r="A591" s="54"/>
      <c r="B591" s="54"/>
      <c r="C591" s="55"/>
      <c r="D591" s="55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8">
      <c r="A592" s="54"/>
      <c r="B592" s="54"/>
      <c r="C592" s="55"/>
      <c r="D592" s="55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8">
      <c r="A593" s="54"/>
      <c r="B593" s="54"/>
      <c r="C593" s="55"/>
      <c r="D593" s="55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8">
      <c r="A594" s="54"/>
      <c r="B594" s="54"/>
      <c r="C594" s="55"/>
      <c r="D594" s="55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8">
      <c r="A595" s="54"/>
      <c r="B595" s="54"/>
      <c r="C595" s="55"/>
      <c r="D595" s="55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8">
      <c r="A596" s="54"/>
      <c r="B596" s="54"/>
      <c r="C596" s="55"/>
      <c r="D596" s="55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8">
      <c r="A597" s="54"/>
      <c r="B597" s="54"/>
      <c r="C597" s="55"/>
      <c r="D597" s="55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8">
      <c r="A598" s="54"/>
      <c r="B598" s="54"/>
      <c r="C598" s="55"/>
      <c r="D598" s="55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8">
      <c r="A599" s="54"/>
      <c r="B599" s="54"/>
      <c r="C599" s="55"/>
      <c r="D599" s="55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8">
      <c r="A600" s="54"/>
      <c r="B600" s="54"/>
      <c r="C600" s="55"/>
      <c r="D600" s="55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8">
      <c r="A601" s="54"/>
      <c r="B601" s="54"/>
      <c r="C601" s="55"/>
      <c r="D601" s="55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8">
      <c r="A602" s="54"/>
      <c r="B602" s="54"/>
      <c r="C602" s="55"/>
      <c r="D602" s="55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8">
      <c r="A603" s="54"/>
      <c r="B603" s="54"/>
      <c r="C603" s="55"/>
      <c r="D603" s="55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8">
      <c r="A604" s="54"/>
      <c r="B604" s="54"/>
      <c r="C604" s="55"/>
      <c r="D604" s="55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8">
      <c r="A605" s="54"/>
      <c r="B605" s="54"/>
      <c r="C605" s="55"/>
      <c r="D605" s="55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8">
      <c r="A606" s="54"/>
      <c r="B606" s="54"/>
      <c r="C606" s="55"/>
      <c r="D606" s="55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8">
      <c r="A607" s="54"/>
      <c r="B607" s="54"/>
      <c r="C607" s="55"/>
      <c r="D607" s="55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8">
      <c r="A608" s="54"/>
      <c r="B608" s="54"/>
      <c r="C608" s="55"/>
      <c r="D608" s="55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8">
      <c r="A609" s="54"/>
      <c r="B609" s="54"/>
      <c r="C609" s="55"/>
      <c r="D609" s="55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8">
      <c r="A610" s="54"/>
      <c r="B610" s="54"/>
      <c r="C610" s="55"/>
      <c r="D610" s="55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8">
      <c r="A611" s="54"/>
      <c r="B611" s="54"/>
      <c r="C611" s="55"/>
      <c r="D611" s="55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8">
      <c r="A612" s="54"/>
      <c r="B612" s="54"/>
      <c r="C612" s="55"/>
      <c r="D612" s="55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8">
      <c r="A613" s="54"/>
      <c r="B613" s="54"/>
      <c r="C613" s="55"/>
      <c r="D613" s="55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8">
      <c r="A614" s="54"/>
      <c r="B614" s="54"/>
      <c r="C614" s="55"/>
      <c r="D614" s="55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8">
      <c r="A615" s="54"/>
      <c r="B615" s="54"/>
      <c r="C615" s="55"/>
      <c r="D615" s="55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8">
      <c r="A616" s="54"/>
      <c r="B616" s="54"/>
      <c r="C616" s="55"/>
      <c r="D616" s="55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8">
      <c r="A617" s="54"/>
      <c r="B617" s="54"/>
      <c r="C617" s="55"/>
      <c r="D617" s="55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8">
      <c r="A618" s="54"/>
      <c r="B618" s="54"/>
      <c r="C618" s="55"/>
      <c r="D618" s="55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8">
      <c r="A619" s="54"/>
      <c r="B619" s="54"/>
      <c r="C619" s="55"/>
      <c r="D619" s="55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8">
      <c r="A620" s="54"/>
      <c r="B620" s="54"/>
      <c r="C620" s="55"/>
      <c r="D620" s="55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8">
      <c r="A621" s="54"/>
      <c r="B621" s="54"/>
      <c r="C621" s="55"/>
      <c r="D621" s="55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8">
      <c r="A622" s="54"/>
      <c r="B622" s="54"/>
      <c r="C622" s="55"/>
      <c r="D622" s="55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8">
      <c r="A623" s="54"/>
      <c r="B623" s="54"/>
      <c r="C623" s="55"/>
      <c r="D623" s="55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8">
      <c r="A624" s="54"/>
      <c r="B624" s="54"/>
      <c r="C624" s="55"/>
      <c r="D624" s="55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8">
      <c r="A625" s="54"/>
      <c r="B625" s="54"/>
      <c r="C625" s="55"/>
      <c r="D625" s="55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8">
      <c r="A626" s="54"/>
      <c r="B626" s="54"/>
      <c r="C626" s="55"/>
      <c r="D626" s="55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8">
      <c r="A627" s="54"/>
      <c r="B627" s="54"/>
      <c r="C627" s="55"/>
      <c r="D627" s="55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8">
      <c r="A628" s="54"/>
      <c r="B628" s="54"/>
      <c r="C628" s="55"/>
      <c r="D628" s="55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8">
      <c r="A629" s="54"/>
      <c r="B629" s="54"/>
      <c r="C629" s="55"/>
      <c r="D629" s="55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8">
      <c r="A630" s="54"/>
      <c r="B630" s="54"/>
      <c r="C630" s="55"/>
      <c r="D630" s="55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8">
      <c r="A631" s="54"/>
      <c r="B631" s="54"/>
      <c r="C631" s="55"/>
      <c r="D631" s="55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8">
      <c r="A632" s="54"/>
      <c r="B632" s="54"/>
      <c r="C632" s="55"/>
      <c r="D632" s="55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8">
      <c r="A633" s="54"/>
      <c r="B633" s="54"/>
      <c r="C633" s="55"/>
      <c r="D633" s="55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8">
      <c r="A634" s="54"/>
      <c r="B634" s="54"/>
      <c r="C634" s="55"/>
      <c r="D634" s="55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8">
      <c r="A635" s="54"/>
      <c r="B635" s="54"/>
      <c r="C635" s="55"/>
      <c r="D635" s="55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8">
      <c r="A636" s="54"/>
      <c r="B636" s="54"/>
      <c r="C636" s="55"/>
      <c r="D636" s="55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8">
      <c r="A637" s="54"/>
      <c r="B637" s="54"/>
      <c r="C637" s="55"/>
      <c r="D637" s="55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8">
      <c r="A638" s="54"/>
      <c r="B638" s="54"/>
      <c r="C638" s="55"/>
      <c r="D638" s="55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8">
      <c r="A639" s="54"/>
      <c r="B639" s="54"/>
      <c r="C639" s="55"/>
      <c r="D639" s="55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8">
      <c r="A640" s="54"/>
      <c r="B640" s="54"/>
      <c r="C640" s="55"/>
      <c r="D640" s="55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8">
      <c r="A641" s="54"/>
      <c r="B641" s="54"/>
      <c r="C641" s="55"/>
      <c r="D641" s="55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8">
      <c r="A642" s="54"/>
      <c r="B642" s="54"/>
      <c r="C642" s="55"/>
      <c r="D642" s="55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8">
      <c r="A643" s="54"/>
      <c r="B643" s="54"/>
      <c r="C643" s="55"/>
      <c r="D643" s="55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8">
      <c r="A644" s="54"/>
      <c r="B644" s="54"/>
      <c r="C644" s="55"/>
      <c r="D644" s="55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8">
      <c r="A645" s="54"/>
      <c r="B645" s="54"/>
      <c r="C645" s="55"/>
      <c r="D645" s="55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8">
      <c r="A646" s="54"/>
      <c r="B646" s="54"/>
      <c r="C646" s="55"/>
      <c r="D646" s="55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8">
      <c r="A647" s="54"/>
      <c r="B647" s="54"/>
      <c r="C647" s="55"/>
      <c r="D647" s="55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8">
      <c r="A648" s="54"/>
      <c r="B648" s="54"/>
      <c r="C648" s="55"/>
      <c r="D648" s="55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8">
      <c r="A649" s="54"/>
      <c r="B649" s="54"/>
      <c r="C649" s="55"/>
      <c r="D649" s="55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8">
      <c r="A650" s="54"/>
      <c r="B650" s="54"/>
      <c r="C650" s="55"/>
      <c r="D650" s="55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8">
      <c r="A651" s="54"/>
      <c r="B651" s="54"/>
      <c r="C651" s="55"/>
      <c r="D651" s="55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8">
      <c r="A652" s="54"/>
      <c r="B652" s="54"/>
      <c r="C652" s="55"/>
      <c r="D652" s="55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8">
      <c r="A653" s="54"/>
      <c r="B653" s="54"/>
      <c r="C653" s="55"/>
      <c r="D653" s="55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8">
      <c r="A654" s="54"/>
      <c r="B654" s="54"/>
      <c r="C654" s="55"/>
      <c r="D654" s="55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8">
      <c r="A655" s="54"/>
      <c r="B655" s="54"/>
      <c r="C655" s="55"/>
      <c r="D655" s="55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8">
      <c r="A656" s="54"/>
      <c r="B656" s="54"/>
      <c r="C656" s="55"/>
      <c r="D656" s="55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8">
      <c r="A657" s="54"/>
      <c r="B657" s="54"/>
      <c r="C657" s="55"/>
      <c r="D657" s="55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8">
      <c r="A658" s="54"/>
      <c r="B658" s="54"/>
      <c r="C658" s="55"/>
      <c r="D658" s="55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8">
      <c r="A659" s="54"/>
      <c r="B659" s="54"/>
      <c r="C659" s="55"/>
      <c r="D659" s="55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8">
      <c r="A660" s="54"/>
      <c r="B660" s="54"/>
      <c r="C660" s="55"/>
      <c r="D660" s="55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8">
      <c r="A661" s="54"/>
      <c r="B661" s="54"/>
      <c r="C661" s="55"/>
      <c r="D661" s="55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8">
      <c r="A662" s="54"/>
      <c r="B662" s="54"/>
      <c r="C662" s="55"/>
      <c r="D662" s="55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8">
      <c r="A663" s="54"/>
      <c r="B663" s="54"/>
      <c r="C663" s="55"/>
      <c r="D663" s="55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8">
      <c r="A664" s="54"/>
      <c r="B664" s="54"/>
      <c r="C664" s="55"/>
      <c r="D664" s="55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8">
      <c r="A665" s="54"/>
      <c r="B665" s="54"/>
      <c r="C665" s="55"/>
      <c r="D665" s="55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8">
      <c r="A666" s="54"/>
      <c r="B666" s="54"/>
      <c r="C666" s="55"/>
      <c r="D666" s="55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8">
      <c r="A667" s="54"/>
      <c r="B667" s="54"/>
      <c r="C667" s="55"/>
      <c r="D667" s="55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8">
      <c r="A668" s="54"/>
      <c r="B668" s="54"/>
      <c r="C668" s="55"/>
      <c r="D668" s="55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8">
      <c r="A669" s="54"/>
      <c r="B669" s="54"/>
      <c r="C669" s="55"/>
      <c r="D669" s="55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8">
      <c r="A670" s="54"/>
      <c r="B670" s="54"/>
      <c r="C670" s="55"/>
      <c r="D670" s="55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8">
      <c r="A671" s="54"/>
      <c r="B671" s="54"/>
      <c r="C671" s="55"/>
      <c r="D671" s="55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8">
      <c r="A672" s="54"/>
      <c r="B672" s="54"/>
      <c r="C672" s="55"/>
      <c r="D672" s="55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8">
      <c r="A673" s="54"/>
      <c r="B673" s="54"/>
      <c r="C673" s="55"/>
      <c r="D673" s="55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8">
      <c r="A674" s="54"/>
      <c r="B674" s="54"/>
      <c r="C674" s="55"/>
      <c r="D674" s="55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8">
      <c r="A675" s="54"/>
      <c r="B675" s="54"/>
      <c r="C675" s="55"/>
      <c r="D675" s="55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8">
      <c r="A676" s="54"/>
      <c r="B676" s="54"/>
      <c r="C676" s="55"/>
      <c r="D676" s="55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8">
      <c r="A677" s="54"/>
      <c r="B677" s="54"/>
      <c r="C677" s="55"/>
      <c r="D677" s="55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8">
      <c r="A678" s="54"/>
      <c r="B678" s="54"/>
      <c r="C678" s="55"/>
      <c r="D678" s="55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8">
      <c r="A679" s="54"/>
      <c r="B679" s="54"/>
      <c r="C679" s="55"/>
      <c r="D679" s="55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8">
      <c r="A680" s="54"/>
      <c r="B680" s="54"/>
      <c r="C680" s="55"/>
      <c r="D680" s="55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8">
      <c r="A681" s="54"/>
      <c r="B681" s="54"/>
      <c r="C681" s="55"/>
      <c r="D681" s="55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8">
      <c r="A682" s="54"/>
      <c r="B682" s="54"/>
      <c r="C682" s="55"/>
      <c r="D682" s="55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8">
      <c r="A683" s="54"/>
      <c r="B683" s="54"/>
      <c r="C683" s="55"/>
      <c r="D683" s="55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8">
      <c r="A684" s="54"/>
      <c r="B684" s="54"/>
      <c r="C684" s="55"/>
      <c r="D684" s="55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8">
      <c r="A685" s="54"/>
      <c r="B685" s="54"/>
      <c r="C685" s="55"/>
      <c r="D685" s="55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8">
      <c r="A686" s="54"/>
      <c r="B686" s="54"/>
      <c r="C686" s="55"/>
      <c r="D686" s="55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8">
      <c r="A687" s="54"/>
      <c r="B687" s="54"/>
      <c r="C687" s="55"/>
      <c r="D687" s="55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8">
      <c r="A688" s="54"/>
      <c r="B688" s="54"/>
      <c r="C688" s="55"/>
      <c r="D688" s="55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8">
      <c r="A689" s="54"/>
      <c r="B689" s="54"/>
      <c r="C689" s="55"/>
      <c r="D689" s="55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8">
      <c r="A690" s="54"/>
      <c r="B690" s="54"/>
      <c r="C690" s="55"/>
      <c r="D690" s="55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8">
      <c r="A691" s="54"/>
      <c r="B691" s="54"/>
      <c r="C691" s="55"/>
      <c r="D691" s="55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8">
      <c r="A692" s="54"/>
      <c r="B692" s="54"/>
      <c r="C692" s="55"/>
      <c r="D692" s="55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8">
      <c r="A693" s="54"/>
      <c r="B693" s="54"/>
      <c r="C693" s="55"/>
      <c r="D693" s="55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8">
      <c r="A694" s="54"/>
      <c r="B694" s="54"/>
      <c r="C694" s="55"/>
      <c r="D694" s="55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8">
      <c r="A695" s="54"/>
      <c r="B695" s="54"/>
      <c r="C695" s="55"/>
      <c r="D695" s="55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8">
      <c r="A696" s="54"/>
      <c r="B696" s="54"/>
      <c r="C696" s="55"/>
      <c r="D696" s="55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8">
      <c r="A697" s="54"/>
      <c r="B697" s="54"/>
      <c r="C697" s="55"/>
      <c r="D697" s="55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8">
      <c r="A698" s="54"/>
      <c r="B698" s="54"/>
      <c r="C698" s="55"/>
      <c r="D698" s="55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8">
      <c r="A699" s="54"/>
      <c r="B699" s="54"/>
      <c r="C699" s="55"/>
      <c r="D699" s="55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8">
      <c r="A700" s="54"/>
      <c r="B700" s="54"/>
      <c r="C700" s="55"/>
      <c r="D700" s="55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8">
      <c r="A701" s="54"/>
      <c r="B701" s="54"/>
      <c r="C701" s="55"/>
      <c r="D701" s="55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8">
      <c r="A702" s="54"/>
      <c r="B702" s="54"/>
      <c r="C702" s="55"/>
      <c r="D702" s="55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8">
      <c r="A703" s="54"/>
      <c r="B703" s="54"/>
      <c r="C703" s="55"/>
      <c r="D703" s="55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8">
      <c r="A704" s="54"/>
      <c r="B704" s="54"/>
      <c r="C704" s="55"/>
      <c r="D704" s="55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8">
      <c r="A705" s="54"/>
      <c r="B705" s="54"/>
      <c r="C705" s="55"/>
      <c r="D705" s="55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8">
      <c r="A706" s="54"/>
      <c r="B706" s="54"/>
      <c r="C706" s="55"/>
      <c r="D706" s="55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8">
      <c r="A707" s="54"/>
      <c r="B707" s="54"/>
      <c r="C707" s="55"/>
      <c r="D707" s="55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8">
      <c r="A708" s="54"/>
      <c r="B708" s="54"/>
      <c r="C708" s="55"/>
      <c r="D708" s="55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8">
      <c r="A709" s="54"/>
      <c r="B709" s="54"/>
      <c r="C709" s="55"/>
      <c r="D709" s="55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8">
      <c r="A710" s="54"/>
      <c r="B710" s="54"/>
      <c r="C710" s="55"/>
      <c r="D710" s="55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8">
      <c r="A711" s="54"/>
      <c r="B711" s="54"/>
      <c r="C711" s="55"/>
      <c r="D711" s="55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8">
      <c r="A712" s="54"/>
      <c r="B712" s="54"/>
      <c r="C712" s="55"/>
      <c r="D712" s="55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8">
      <c r="A713" s="54"/>
      <c r="B713" s="54"/>
      <c r="C713" s="55"/>
      <c r="D713" s="55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8">
      <c r="A714" s="54"/>
      <c r="B714" s="54"/>
      <c r="C714" s="55"/>
      <c r="D714" s="55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8">
      <c r="A715" s="54"/>
      <c r="B715" s="54"/>
      <c r="C715" s="55"/>
      <c r="D715" s="55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8">
      <c r="A716" s="54"/>
      <c r="B716" s="54"/>
      <c r="C716" s="55"/>
      <c r="D716" s="55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8">
      <c r="A717" s="54"/>
      <c r="B717" s="54"/>
      <c r="C717" s="55"/>
      <c r="D717" s="55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8">
      <c r="A718" s="54"/>
      <c r="B718" s="54"/>
      <c r="C718" s="55"/>
      <c r="D718" s="55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8">
      <c r="A719" s="54"/>
      <c r="B719" s="54"/>
      <c r="C719" s="55"/>
      <c r="D719" s="55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8">
      <c r="A720" s="54"/>
      <c r="B720" s="54"/>
      <c r="C720" s="55"/>
      <c r="D720" s="55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8">
      <c r="A721" s="54"/>
      <c r="B721" s="54"/>
      <c r="C721" s="55"/>
      <c r="D721" s="55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8">
      <c r="A722" s="54"/>
      <c r="B722" s="54"/>
      <c r="C722" s="55"/>
      <c r="D722" s="55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8">
      <c r="A723" s="54"/>
      <c r="B723" s="54"/>
      <c r="C723" s="55"/>
      <c r="D723" s="55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8">
      <c r="A724" s="54"/>
      <c r="B724" s="54"/>
      <c r="C724" s="55"/>
      <c r="D724" s="55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8">
      <c r="A725" s="54"/>
      <c r="B725" s="54"/>
      <c r="C725" s="55"/>
      <c r="D725" s="55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8">
      <c r="A726" s="54"/>
      <c r="B726" s="54"/>
      <c r="C726" s="55"/>
      <c r="D726" s="55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8">
      <c r="A727" s="54"/>
      <c r="B727" s="54"/>
      <c r="C727" s="55"/>
      <c r="D727" s="55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8">
      <c r="A728" s="54"/>
      <c r="B728" s="54"/>
      <c r="C728" s="55"/>
      <c r="D728" s="55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8">
      <c r="A729" s="54"/>
      <c r="B729" s="54"/>
      <c r="C729" s="55"/>
      <c r="D729" s="55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8">
      <c r="A730" s="54"/>
      <c r="B730" s="54"/>
      <c r="C730" s="55"/>
      <c r="D730" s="55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8">
      <c r="A731" s="54"/>
      <c r="B731" s="54"/>
      <c r="C731" s="55"/>
      <c r="D731" s="55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8">
      <c r="A732" s="54"/>
      <c r="B732" s="54"/>
      <c r="C732" s="55"/>
      <c r="D732" s="55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8">
      <c r="A733" s="54"/>
      <c r="B733" s="54"/>
      <c r="C733" s="55"/>
      <c r="D733" s="55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8">
      <c r="A734" s="54"/>
      <c r="B734" s="54"/>
      <c r="C734" s="55"/>
      <c r="D734" s="55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8">
      <c r="A735" s="54"/>
      <c r="B735" s="54"/>
      <c r="C735" s="55"/>
      <c r="D735" s="55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8">
      <c r="A736" s="54"/>
      <c r="B736" s="54"/>
      <c r="C736" s="55"/>
      <c r="D736" s="55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8">
      <c r="A737" s="54"/>
      <c r="B737" s="54"/>
      <c r="C737" s="55"/>
      <c r="D737" s="55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8">
      <c r="A738" s="54"/>
      <c r="B738" s="54"/>
      <c r="C738" s="55"/>
      <c r="D738" s="55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8">
      <c r="A739" s="54"/>
      <c r="B739" s="54"/>
      <c r="C739" s="55"/>
      <c r="D739" s="55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8">
      <c r="A740" s="54"/>
      <c r="B740" s="54"/>
      <c r="C740" s="55"/>
      <c r="D740" s="55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8">
      <c r="A741" s="54"/>
      <c r="B741" s="54"/>
      <c r="C741" s="55"/>
      <c r="D741" s="55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8">
      <c r="A742" s="54"/>
      <c r="B742" s="54"/>
      <c r="C742" s="55"/>
      <c r="D742" s="55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8">
      <c r="A743" s="54"/>
      <c r="B743" s="54"/>
      <c r="C743" s="55"/>
      <c r="D743" s="55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8">
      <c r="A744" s="54"/>
      <c r="B744" s="54"/>
      <c r="C744" s="55"/>
      <c r="D744" s="55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8">
      <c r="A745" s="54"/>
      <c r="B745" s="54"/>
      <c r="C745" s="55"/>
      <c r="D745" s="55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8">
      <c r="A746" s="54"/>
      <c r="B746" s="54"/>
      <c r="C746" s="55"/>
      <c r="D746" s="55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8">
      <c r="A747" s="54"/>
      <c r="B747" s="54"/>
      <c r="C747" s="55"/>
      <c r="D747" s="55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8">
      <c r="A748" s="54"/>
      <c r="B748" s="54"/>
      <c r="C748" s="55"/>
      <c r="D748" s="55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8">
      <c r="A749" s="54"/>
      <c r="B749" s="54"/>
      <c r="C749" s="55"/>
      <c r="D749" s="55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8">
      <c r="A750" s="54"/>
      <c r="B750" s="54"/>
      <c r="C750" s="55"/>
      <c r="D750" s="55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8">
      <c r="A751" s="54"/>
      <c r="B751" s="54"/>
      <c r="C751" s="55"/>
      <c r="D751" s="55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8">
      <c r="A752" s="54"/>
      <c r="B752" s="54"/>
      <c r="C752" s="55"/>
      <c r="D752" s="55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8">
      <c r="A753" s="54"/>
      <c r="B753" s="54"/>
      <c r="C753" s="55"/>
      <c r="D753" s="55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8">
      <c r="A754" s="54"/>
      <c r="B754" s="54"/>
      <c r="C754" s="55"/>
      <c r="D754" s="55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8">
      <c r="A755" s="54"/>
      <c r="B755" s="54"/>
      <c r="C755" s="55"/>
      <c r="D755" s="55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8">
      <c r="A756" s="54"/>
      <c r="B756" s="54"/>
      <c r="C756" s="55"/>
      <c r="D756" s="55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8">
      <c r="A757" s="54"/>
      <c r="B757" s="54"/>
      <c r="C757" s="55"/>
      <c r="D757" s="55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8">
      <c r="A758" s="54"/>
      <c r="B758" s="54"/>
      <c r="C758" s="55"/>
      <c r="D758" s="55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8">
      <c r="A759" s="54"/>
      <c r="B759" s="54"/>
      <c r="C759" s="55"/>
      <c r="D759" s="55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8">
      <c r="A760" s="54"/>
      <c r="B760" s="54"/>
      <c r="C760" s="55"/>
      <c r="D760" s="55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8">
      <c r="A761" s="54"/>
      <c r="B761" s="54"/>
      <c r="C761" s="55"/>
      <c r="D761" s="55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8">
      <c r="A762" s="54"/>
      <c r="B762" s="54"/>
      <c r="C762" s="55"/>
      <c r="D762" s="55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8">
      <c r="A763" s="54"/>
      <c r="B763" s="54"/>
      <c r="C763" s="55"/>
      <c r="D763" s="55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8">
      <c r="A764" s="54"/>
      <c r="B764" s="54"/>
      <c r="C764" s="55"/>
      <c r="D764" s="55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8">
      <c r="A765" s="54"/>
      <c r="B765" s="54"/>
      <c r="C765" s="55"/>
      <c r="D765" s="55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8">
      <c r="A766" s="54"/>
      <c r="B766" s="54"/>
      <c r="C766" s="55"/>
      <c r="D766" s="55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8">
      <c r="A767" s="54"/>
      <c r="B767" s="54"/>
      <c r="C767" s="55"/>
      <c r="D767" s="55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8">
      <c r="A768" s="54"/>
      <c r="B768" s="54"/>
      <c r="C768" s="55"/>
      <c r="D768" s="55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8">
      <c r="A769" s="54"/>
      <c r="B769" s="54"/>
      <c r="C769" s="55"/>
      <c r="D769" s="55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8">
      <c r="A770" s="54"/>
      <c r="B770" s="54"/>
      <c r="C770" s="55"/>
      <c r="D770" s="55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8">
      <c r="A771" s="54"/>
      <c r="B771" s="54"/>
      <c r="C771" s="55"/>
      <c r="D771" s="55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8">
      <c r="A772" s="54"/>
      <c r="B772" s="54"/>
      <c r="C772" s="55"/>
      <c r="D772" s="55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8">
      <c r="A773" s="54"/>
      <c r="B773" s="54"/>
      <c r="C773" s="55"/>
      <c r="D773" s="55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8">
      <c r="A774" s="54"/>
      <c r="B774" s="54"/>
      <c r="C774" s="55"/>
      <c r="D774" s="55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8">
      <c r="A775" s="54"/>
      <c r="B775" s="54"/>
      <c r="C775" s="55"/>
      <c r="D775" s="55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8">
      <c r="A776" s="54"/>
      <c r="B776" s="54"/>
      <c r="C776" s="55"/>
      <c r="D776" s="55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8">
      <c r="A777" s="54"/>
      <c r="B777" s="54"/>
      <c r="C777" s="55"/>
      <c r="D777" s="55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8">
      <c r="A778" s="54"/>
      <c r="B778" s="54"/>
      <c r="C778" s="55"/>
      <c r="D778" s="55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8">
      <c r="A779" s="54"/>
      <c r="B779" s="54"/>
      <c r="C779" s="55"/>
      <c r="D779" s="55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8">
      <c r="A780" s="54"/>
      <c r="B780" s="54"/>
      <c r="C780" s="55"/>
      <c r="D780" s="55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8">
      <c r="A781" s="54"/>
      <c r="B781" s="54"/>
      <c r="C781" s="55"/>
      <c r="D781" s="55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8">
      <c r="A782" s="54"/>
      <c r="B782" s="54"/>
      <c r="C782" s="55"/>
      <c r="D782" s="55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8">
      <c r="A783" s="54"/>
      <c r="B783" s="54"/>
      <c r="C783" s="55"/>
      <c r="D783" s="55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8">
      <c r="A784" s="54"/>
      <c r="B784" s="54"/>
      <c r="C784" s="55"/>
      <c r="D784" s="55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8">
      <c r="A785" s="54"/>
      <c r="B785" s="54"/>
      <c r="C785" s="55"/>
      <c r="D785" s="55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8">
      <c r="A786" s="54"/>
      <c r="B786" s="54"/>
      <c r="C786" s="55"/>
      <c r="D786" s="55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8">
      <c r="A787" s="54"/>
      <c r="B787" s="54"/>
      <c r="C787" s="55"/>
      <c r="D787" s="55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8">
      <c r="A788" s="54"/>
      <c r="B788" s="54"/>
      <c r="C788" s="55"/>
      <c r="D788" s="55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8">
      <c r="A789" s="54"/>
      <c r="B789" s="54"/>
      <c r="C789" s="55"/>
      <c r="D789" s="55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8">
      <c r="A790" s="54"/>
      <c r="B790" s="54"/>
      <c r="C790" s="55"/>
      <c r="D790" s="55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8">
      <c r="A791" s="54"/>
      <c r="B791" s="54"/>
      <c r="C791" s="55"/>
      <c r="D791" s="55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8">
      <c r="A792" s="54"/>
      <c r="B792" s="54"/>
      <c r="C792" s="55"/>
      <c r="D792" s="55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8">
      <c r="A793" s="54"/>
      <c r="B793" s="54"/>
      <c r="C793" s="55"/>
      <c r="D793" s="55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8">
      <c r="A794" s="54"/>
      <c r="B794" s="54"/>
      <c r="C794" s="55"/>
      <c r="D794" s="55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8">
      <c r="A795" s="54"/>
      <c r="B795" s="54"/>
      <c r="C795" s="55"/>
      <c r="D795" s="55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8">
      <c r="A796" s="54"/>
      <c r="B796" s="54"/>
      <c r="C796" s="55"/>
      <c r="D796" s="55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8">
      <c r="A797" s="54"/>
      <c r="B797" s="54"/>
      <c r="C797" s="55"/>
      <c r="D797" s="55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8">
      <c r="A798" s="54"/>
      <c r="B798" s="54"/>
      <c r="C798" s="55"/>
      <c r="D798" s="55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8">
      <c r="A799" s="54"/>
      <c r="B799" s="54"/>
      <c r="C799" s="55"/>
      <c r="D799" s="55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8">
      <c r="A800" s="54"/>
      <c r="B800" s="54"/>
      <c r="C800" s="55"/>
      <c r="D800" s="55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8">
      <c r="A801" s="54"/>
      <c r="B801" s="54"/>
      <c r="C801" s="55"/>
      <c r="D801" s="55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8">
      <c r="A802" s="54"/>
      <c r="B802" s="54"/>
      <c r="C802" s="55"/>
      <c r="D802" s="55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8">
      <c r="A803" s="54"/>
      <c r="B803" s="54"/>
      <c r="C803" s="55"/>
      <c r="D803" s="55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8">
      <c r="A804" s="54"/>
      <c r="B804" s="54"/>
      <c r="C804" s="55"/>
      <c r="D804" s="55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8">
      <c r="A805" s="54"/>
      <c r="B805" s="54"/>
      <c r="C805" s="55"/>
      <c r="D805" s="55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8">
      <c r="A806" s="54"/>
      <c r="B806" s="54"/>
      <c r="C806" s="55"/>
      <c r="D806" s="55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8">
      <c r="A807" s="54"/>
      <c r="B807" s="54"/>
      <c r="C807" s="55"/>
      <c r="D807" s="55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8">
      <c r="A808" s="54"/>
      <c r="B808" s="54"/>
      <c r="C808" s="55"/>
      <c r="D808" s="55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8">
      <c r="A809" s="54"/>
      <c r="B809" s="54"/>
      <c r="C809" s="55"/>
      <c r="D809" s="55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8">
      <c r="A810" s="54"/>
      <c r="B810" s="54"/>
      <c r="C810" s="55"/>
      <c r="D810" s="55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8">
      <c r="A811" s="54"/>
      <c r="B811" s="54"/>
      <c r="C811" s="55"/>
      <c r="D811" s="55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8">
      <c r="A812" s="54"/>
      <c r="B812" s="54"/>
      <c r="C812" s="55"/>
      <c r="D812" s="55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8">
      <c r="A813" s="54"/>
      <c r="B813" s="54"/>
      <c r="C813" s="55"/>
      <c r="D813" s="55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8">
      <c r="A814" s="54"/>
      <c r="B814" s="54"/>
      <c r="C814" s="55"/>
      <c r="D814" s="55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8">
      <c r="A815" s="54"/>
      <c r="B815" s="54"/>
      <c r="C815" s="55"/>
      <c r="D815" s="55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8">
      <c r="A816" s="54"/>
      <c r="B816" s="54"/>
      <c r="C816" s="55"/>
      <c r="D816" s="55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8">
      <c r="A817" s="54"/>
      <c r="B817" s="54"/>
      <c r="C817" s="55"/>
      <c r="D817" s="55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8">
      <c r="A818" s="54"/>
      <c r="B818" s="54"/>
      <c r="C818" s="55"/>
      <c r="D818" s="55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8">
      <c r="A819" s="54"/>
      <c r="B819" s="54"/>
      <c r="C819" s="55"/>
      <c r="D819" s="55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8">
      <c r="A820" s="54"/>
      <c r="B820" s="54"/>
      <c r="C820" s="55"/>
      <c r="D820" s="55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8">
      <c r="A821" s="54"/>
      <c r="B821" s="54"/>
      <c r="C821" s="55"/>
      <c r="D821" s="55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8">
      <c r="A822" s="54"/>
      <c r="B822" s="54"/>
      <c r="C822" s="55"/>
      <c r="D822" s="55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8">
      <c r="A823" s="54"/>
      <c r="B823" s="54"/>
      <c r="C823" s="55"/>
      <c r="D823" s="55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8">
      <c r="A824" s="54"/>
      <c r="B824" s="54"/>
      <c r="C824" s="55"/>
      <c r="D824" s="55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8">
      <c r="A825" s="54"/>
      <c r="B825" s="54"/>
      <c r="C825" s="55"/>
      <c r="D825" s="55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8">
      <c r="A826" s="54"/>
      <c r="B826" s="54"/>
      <c r="C826" s="55"/>
      <c r="D826" s="55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8">
      <c r="A827" s="54"/>
      <c r="B827" s="54"/>
      <c r="C827" s="55"/>
      <c r="D827" s="55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8">
      <c r="A828" s="54"/>
      <c r="B828" s="54"/>
      <c r="C828" s="55"/>
      <c r="D828" s="55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8">
      <c r="A829" s="54"/>
      <c r="B829" s="54"/>
      <c r="C829" s="55"/>
      <c r="D829" s="55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8">
      <c r="A830" s="54"/>
      <c r="B830" s="54"/>
      <c r="C830" s="55"/>
      <c r="D830" s="55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8">
      <c r="A831" s="54"/>
      <c r="B831" s="54"/>
      <c r="C831" s="55"/>
      <c r="D831" s="55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8">
      <c r="A832" s="54"/>
      <c r="B832" s="54"/>
      <c r="C832" s="55"/>
      <c r="D832" s="55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8">
      <c r="A833" s="54"/>
      <c r="B833" s="54"/>
      <c r="C833" s="55"/>
      <c r="D833" s="55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8">
      <c r="A834" s="54"/>
      <c r="B834" s="54"/>
      <c r="C834" s="55"/>
      <c r="D834" s="55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8">
      <c r="A835" s="54"/>
      <c r="B835" s="54"/>
      <c r="C835" s="55"/>
      <c r="D835" s="55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8">
      <c r="A836" s="54"/>
      <c r="B836" s="54"/>
      <c r="C836" s="55"/>
      <c r="D836" s="55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8">
      <c r="A837" s="54"/>
      <c r="B837" s="54"/>
      <c r="C837" s="55"/>
      <c r="D837" s="55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8">
      <c r="A838" s="54"/>
      <c r="B838" s="54"/>
      <c r="C838" s="55"/>
      <c r="D838" s="55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8">
      <c r="A839" s="54"/>
      <c r="B839" s="54"/>
      <c r="C839" s="55"/>
      <c r="D839" s="55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8">
      <c r="A840" s="54"/>
      <c r="B840" s="54"/>
      <c r="C840" s="55"/>
      <c r="D840" s="55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8">
      <c r="A841" s="54"/>
      <c r="B841" s="54"/>
      <c r="C841" s="55"/>
      <c r="D841" s="55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8">
      <c r="A842" s="54"/>
      <c r="B842" s="54"/>
      <c r="C842" s="55"/>
      <c r="D842" s="55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8">
      <c r="A843" s="54"/>
      <c r="B843" s="54"/>
      <c r="C843" s="55"/>
      <c r="D843" s="55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8">
      <c r="A844" s="54"/>
      <c r="B844" s="54"/>
      <c r="C844" s="55"/>
      <c r="D844" s="55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8">
      <c r="A845" s="54"/>
      <c r="B845" s="54"/>
      <c r="C845" s="55"/>
      <c r="D845" s="55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8">
      <c r="A846" s="54"/>
      <c r="B846" s="54"/>
      <c r="C846" s="55"/>
      <c r="D846" s="55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8">
      <c r="A847" s="54"/>
      <c r="B847" s="54"/>
      <c r="C847" s="55"/>
      <c r="D847" s="55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8">
      <c r="A848" s="54"/>
      <c r="B848" s="54"/>
      <c r="C848" s="55"/>
      <c r="D848" s="55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8">
      <c r="A849" s="54"/>
      <c r="B849" s="54"/>
      <c r="C849" s="55"/>
      <c r="D849" s="55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8">
      <c r="A850" s="54"/>
      <c r="B850" s="54"/>
      <c r="C850" s="55"/>
      <c r="D850" s="55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8">
      <c r="A851" s="54"/>
      <c r="B851" s="54"/>
      <c r="C851" s="55"/>
      <c r="D851" s="55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8">
      <c r="A852" s="54"/>
      <c r="B852" s="54"/>
      <c r="C852" s="55"/>
      <c r="D852" s="55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8">
      <c r="A853" s="54"/>
      <c r="B853" s="54"/>
      <c r="C853" s="55"/>
      <c r="D853" s="55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8">
      <c r="A854" s="54"/>
      <c r="B854" s="54"/>
      <c r="C854" s="55"/>
      <c r="D854" s="55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8">
      <c r="A855" s="54"/>
      <c r="B855" s="54"/>
      <c r="C855" s="55"/>
      <c r="D855" s="55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8">
      <c r="A856" s="54"/>
      <c r="B856" s="54"/>
      <c r="C856" s="55"/>
      <c r="D856" s="55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8">
      <c r="A857" s="54"/>
      <c r="B857" s="54"/>
      <c r="C857" s="55"/>
      <c r="D857" s="55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8">
      <c r="A858" s="54"/>
      <c r="B858" s="54"/>
      <c r="C858" s="55"/>
      <c r="D858" s="55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8">
      <c r="A859" s="54"/>
      <c r="B859" s="54"/>
      <c r="C859" s="55"/>
      <c r="D859" s="55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8">
      <c r="A860" s="54"/>
      <c r="B860" s="54"/>
      <c r="C860" s="55"/>
      <c r="D860" s="55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8">
      <c r="A861" s="54"/>
      <c r="B861" s="54"/>
      <c r="C861" s="55"/>
      <c r="D861" s="55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8">
      <c r="A862" s="54"/>
      <c r="B862" s="54"/>
      <c r="C862" s="55"/>
      <c r="D862" s="55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8">
      <c r="A863" s="54"/>
      <c r="B863" s="54"/>
      <c r="C863" s="55"/>
      <c r="D863" s="55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8">
      <c r="A864" s="54"/>
      <c r="B864" s="54"/>
      <c r="C864" s="55"/>
      <c r="D864" s="55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8">
      <c r="A865" s="54"/>
      <c r="B865" s="54"/>
      <c r="C865" s="55"/>
      <c r="D865" s="55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8">
      <c r="A866" s="54"/>
      <c r="B866" s="54"/>
      <c r="C866" s="55"/>
      <c r="D866" s="55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8">
      <c r="A867" s="54"/>
      <c r="B867" s="54"/>
      <c r="C867" s="55"/>
      <c r="D867" s="55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8">
      <c r="A868" s="54"/>
      <c r="B868" s="54"/>
      <c r="C868" s="55"/>
      <c r="D868" s="55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8">
      <c r="A869" s="54"/>
      <c r="B869" s="54"/>
      <c r="C869" s="55"/>
      <c r="D869" s="55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8">
      <c r="A870" s="54"/>
      <c r="B870" s="54"/>
      <c r="C870" s="55"/>
      <c r="D870" s="55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8">
      <c r="A871" s="54"/>
      <c r="B871" s="54"/>
      <c r="C871" s="55"/>
      <c r="D871" s="55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8">
      <c r="A872" s="54"/>
      <c r="B872" s="54"/>
      <c r="C872" s="55"/>
      <c r="D872" s="55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8">
      <c r="A873" s="54"/>
      <c r="B873" s="54"/>
      <c r="C873" s="55"/>
      <c r="D873" s="55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8">
      <c r="A874" s="54"/>
      <c r="B874" s="54"/>
      <c r="C874" s="55"/>
      <c r="D874" s="55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8">
      <c r="A875" s="54"/>
      <c r="B875" s="54"/>
      <c r="C875" s="55"/>
      <c r="D875" s="55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8">
      <c r="A876" s="54"/>
      <c r="B876" s="54"/>
      <c r="C876" s="55"/>
      <c r="D876" s="55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8">
      <c r="A877" s="54"/>
      <c r="B877" s="54"/>
      <c r="C877" s="55"/>
      <c r="D877" s="55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8">
      <c r="A878" s="54"/>
      <c r="B878" s="54"/>
      <c r="C878" s="55"/>
      <c r="D878" s="55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8">
      <c r="A879" s="54"/>
      <c r="B879" s="54"/>
      <c r="C879" s="55"/>
      <c r="D879" s="55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8">
      <c r="A880" s="54"/>
      <c r="B880" s="54"/>
      <c r="C880" s="55"/>
      <c r="D880" s="55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8">
      <c r="A881" s="54"/>
      <c r="B881" s="54"/>
      <c r="C881" s="55"/>
      <c r="D881" s="55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8">
      <c r="A882" s="54"/>
      <c r="B882" s="54"/>
      <c r="C882" s="55"/>
      <c r="D882" s="55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8">
      <c r="A883" s="54"/>
      <c r="B883" s="54"/>
      <c r="C883" s="55"/>
      <c r="D883" s="55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8">
      <c r="A884" s="54"/>
      <c r="B884" s="54"/>
      <c r="C884" s="55"/>
      <c r="D884" s="55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8">
      <c r="A885" s="54"/>
      <c r="B885" s="54"/>
      <c r="C885" s="55"/>
      <c r="D885" s="55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8">
      <c r="A886" s="54"/>
      <c r="B886" s="54"/>
      <c r="C886" s="55"/>
      <c r="D886" s="55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8">
      <c r="A887" s="54"/>
      <c r="B887" s="54"/>
      <c r="C887" s="55"/>
      <c r="D887" s="55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8">
      <c r="A888" s="54"/>
      <c r="B888" s="54"/>
      <c r="C888" s="55"/>
      <c r="D888" s="55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8">
      <c r="A889" s="54"/>
      <c r="B889" s="54"/>
      <c r="C889" s="55"/>
      <c r="D889" s="55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8">
      <c r="A890" s="54"/>
      <c r="B890" s="54"/>
      <c r="C890" s="55"/>
      <c r="D890" s="55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8">
      <c r="A891" s="54"/>
      <c r="B891" s="54"/>
      <c r="C891" s="55"/>
      <c r="D891" s="55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8">
      <c r="A892" s="54"/>
      <c r="B892" s="54"/>
      <c r="C892" s="55"/>
      <c r="D892" s="55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8">
      <c r="A893" s="54"/>
      <c r="B893" s="54"/>
      <c r="C893" s="55"/>
      <c r="D893" s="55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8">
      <c r="A894" s="54"/>
      <c r="B894" s="54"/>
      <c r="C894" s="55"/>
      <c r="D894" s="55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8">
      <c r="A895" s="54"/>
      <c r="B895" s="54"/>
      <c r="C895" s="55"/>
      <c r="D895" s="55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8">
      <c r="A896" s="54"/>
      <c r="B896" s="54"/>
      <c r="C896" s="55"/>
      <c r="D896" s="55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8">
      <c r="A897" s="54"/>
      <c r="B897" s="54"/>
      <c r="C897" s="55"/>
      <c r="D897" s="55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8">
      <c r="A898" s="54"/>
      <c r="B898" s="54"/>
      <c r="C898" s="55"/>
      <c r="D898" s="55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8">
      <c r="A899" s="54"/>
      <c r="B899" s="54"/>
      <c r="C899" s="55"/>
      <c r="D899" s="55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8">
      <c r="A900" s="54"/>
      <c r="B900" s="54"/>
      <c r="C900" s="55"/>
      <c r="D900" s="55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8">
      <c r="A901" s="54"/>
      <c r="B901" s="54"/>
      <c r="C901" s="55"/>
      <c r="D901" s="55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8">
      <c r="A902" s="54"/>
      <c r="B902" s="54"/>
      <c r="C902" s="55"/>
      <c r="D902" s="55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8">
      <c r="A903" s="54"/>
      <c r="B903" s="54"/>
      <c r="C903" s="55"/>
      <c r="D903" s="55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8">
      <c r="A904" s="54"/>
      <c r="B904" s="54"/>
      <c r="C904" s="55"/>
      <c r="D904" s="55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8">
      <c r="A905" s="54"/>
      <c r="B905" s="54"/>
      <c r="C905" s="55"/>
      <c r="D905" s="55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8">
      <c r="A906" s="54"/>
      <c r="B906" s="54"/>
      <c r="C906" s="55"/>
      <c r="D906" s="55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8">
      <c r="A907" s="54"/>
      <c r="B907" s="54"/>
      <c r="C907" s="55"/>
      <c r="D907" s="55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8">
      <c r="A908" s="54"/>
      <c r="B908" s="54"/>
      <c r="C908" s="55"/>
      <c r="D908" s="55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8">
      <c r="A909" s="54"/>
      <c r="B909" s="54"/>
      <c r="C909" s="55"/>
      <c r="D909" s="55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8">
      <c r="A910" s="54"/>
      <c r="B910" s="54"/>
      <c r="C910" s="55"/>
      <c r="D910" s="55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8">
      <c r="A911" s="54"/>
      <c r="B911" s="54"/>
      <c r="C911" s="55"/>
      <c r="D911" s="55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8">
      <c r="A912" s="54"/>
      <c r="B912" s="54"/>
      <c r="C912" s="55"/>
      <c r="D912" s="55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8">
      <c r="A913" s="54"/>
      <c r="B913" s="54"/>
      <c r="C913" s="55"/>
      <c r="D913" s="55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8">
      <c r="A914" s="54"/>
      <c r="B914" s="54"/>
      <c r="C914" s="55"/>
      <c r="D914" s="55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8">
      <c r="A915" s="54"/>
      <c r="B915" s="54"/>
      <c r="C915" s="55"/>
      <c r="D915" s="55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8">
      <c r="A916" s="54"/>
      <c r="B916" s="54"/>
      <c r="C916" s="55"/>
      <c r="D916" s="55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8">
      <c r="A917" s="54"/>
      <c r="B917" s="54"/>
      <c r="C917" s="55"/>
      <c r="D917" s="55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8">
      <c r="A918" s="54"/>
      <c r="B918" s="54"/>
      <c r="C918" s="55"/>
      <c r="D918" s="55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8">
      <c r="A919" s="54"/>
      <c r="B919" s="54"/>
      <c r="C919" s="55"/>
      <c r="D919" s="55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8">
      <c r="A920" s="54"/>
      <c r="B920" s="54"/>
      <c r="C920" s="55"/>
      <c r="D920" s="55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8">
      <c r="A921" s="54"/>
      <c r="B921" s="54"/>
      <c r="C921" s="55"/>
      <c r="D921" s="55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8">
      <c r="A922" s="54"/>
      <c r="B922" s="54"/>
      <c r="C922" s="55"/>
      <c r="D922" s="55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8">
      <c r="A923" s="54"/>
      <c r="B923" s="54"/>
      <c r="C923" s="55"/>
      <c r="D923" s="55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8">
      <c r="A924" s="54"/>
      <c r="B924" s="54"/>
      <c r="C924" s="55"/>
      <c r="D924" s="55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8">
      <c r="A925" s="54"/>
      <c r="B925" s="54"/>
      <c r="C925" s="55"/>
      <c r="D925" s="55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8">
      <c r="A926" s="54"/>
      <c r="B926" s="54"/>
      <c r="C926" s="55"/>
      <c r="D926" s="55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8">
      <c r="A927" s="54"/>
      <c r="B927" s="54"/>
      <c r="C927" s="55"/>
      <c r="D927" s="55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8">
      <c r="A928" s="54"/>
      <c r="B928" s="54"/>
      <c r="C928" s="55"/>
      <c r="D928" s="55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8">
      <c r="A929" s="54"/>
      <c r="B929" s="54"/>
      <c r="C929" s="55"/>
      <c r="D929" s="55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8">
      <c r="A930" s="54"/>
      <c r="B930" s="54"/>
      <c r="C930" s="55"/>
      <c r="D930" s="55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8">
      <c r="A931" s="54"/>
      <c r="B931" s="54"/>
      <c r="C931" s="55"/>
      <c r="D931" s="55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8">
      <c r="A932" s="54"/>
      <c r="B932" s="54"/>
      <c r="C932" s="55"/>
      <c r="D932" s="55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8">
      <c r="A933" s="54"/>
      <c r="B933" s="54"/>
      <c r="C933" s="55"/>
      <c r="D933" s="55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8">
      <c r="A934" s="54"/>
      <c r="B934" s="54"/>
      <c r="C934" s="55"/>
      <c r="D934" s="55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8">
      <c r="A935" s="54"/>
      <c r="B935" s="54"/>
      <c r="C935" s="55"/>
      <c r="D935" s="55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8">
      <c r="A936" s="54"/>
      <c r="B936" s="54"/>
      <c r="C936" s="55"/>
      <c r="D936" s="55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8">
      <c r="A937" s="54"/>
      <c r="B937" s="54"/>
      <c r="C937" s="55"/>
      <c r="D937" s="55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8">
      <c r="A938" s="54"/>
      <c r="B938" s="54"/>
      <c r="C938" s="55"/>
      <c r="D938" s="55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8">
      <c r="A939" s="54"/>
      <c r="B939" s="54"/>
      <c r="C939" s="55"/>
      <c r="D939" s="55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8">
      <c r="A940" s="54"/>
      <c r="B940" s="54"/>
      <c r="C940" s="55"/>
      <c r="D940" s="55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8">
      <c r="A941" s="54"/>
      <c r="B941" s="54"/>
      <c r="C941" s="55"/>
      <c r="D941" s="55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8">
      <c r="A942" s="54"/>
      <c r="B942" s="54"/>
      <c r="C942" s="55"/>
      <c r="D942" s="55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8">
      <c r="A943" s="54"/>
      <c r="B943" s="54"/>
      <c r="C943" s="55"/>
      <c r="D943" s="55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8">
      <c r="A944" s="54"/>
      <c r="B944" s="54"/>
      <c r="C944" s="55"/>
      <c r="D944" s="55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8">
      <c r="A945" s="54"/>
      <c r="B945" s="54"/>
      <c r="C945" s="55"/>
      <c r="D945" s="55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8">
      <c r="A946" s="54"/>
      <c r="B946" s="54"/>
      <c r="C946" s="55"/>
      <c r="D946" s="55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8">
      <c r="A947" s="54"/>
      <c r="B947" s="54"/>
      <c r="C947" s="55"/>
      <c r="D947" s="55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8">
      <c r="A948" s="54"/>
      <c r="B948" s="54"/>
      <c r="C948" s="55"/>
      <c r="D948" s="55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8">
      <c r="A949" s="54"/>
      <c r="B949" s="54"/>
      <c r="C949" s="55"/>
      <c r="D949" s="55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8">
      <c r="A950" s="54"/>
      <c r="B950" s="54"/>
      <c r="C950" s="55"/>
      <c r="D950" s="55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8">
      <c r="A951" s="54"/>
      <c r="B951" s="54"/>
      <c r="C951" s="55"/>
      <c r="D951" s="55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8">
      <c r="A952" s="54"/>
      <c r="B952" s="54"/>
      <c r="C952" s="55"/>
      <c r="D952" s="55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8">
      <c r="A953" s="54"/>
      <c r="B953" s="54"/>
      <c r="C953" s="55"/>
      <c r="D953" s="55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8">
      <c r="A954" s="54"/>
      <c r="B954" s="54"/>
      <c r="C954" s="55"/>
      <c r="D954" s="55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8">
      <c r="A955" s="54"/>
      <c r="B955" s="54"/>
      <c r="C955" s="55"/>
      <c r="D955" s="55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8">
      <c r="A956" s="54"/>
      <c r="B956" s="54"/>
      <c r="C956" s="55"/>
      <c r="D956" s="55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8">
      <c r="A957" s="54"/>
      <c r="B957" s="54"/>
      <c r="C957" s="55"/>
      <c r="D957" s="55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8">
      <c r="A958" s="54"/>
      <c r="B958" s="54"/>
      <c r="C958" s="55"/>
      <c r="D958" s="55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8">
      <c r="A959" s="54"/>
      <c r="B959" s="54"/>
      <c r="C959" s="55"/>
      <c r="D959" s="55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8">
      <c r="A960" s="54"/>
      <c r="B960" s="54"/>
      <c r="C960" s="55"/>
      <c r="D960" s="55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8">
      <c r="A961" s="54"/>
      <c r="B961" s="54"/>
      <c r="C961" s="55"/>
      <c r="D961" s="55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8">
      <c r="A962" s="54"/>
      <c r="B962" s="54"/>
      <c r="C962" s="55"/>
      <c r="D962" s="55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8">
      <c r="A963" s="54"/>
      <c r="B963" s="54"/>
      <c r="C963" s="55"/>
      <c r="D963" s="55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8">
      <c r="A964" s="54"/>
      <c r="B964" s="54"/>
      <c r="C964" s="55"/>
      <c r="D964" s="55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8">
      <c r="A965" s="54"/>
      <c r="B965" s="54"/>
      <c r="C965" s="55"/>
      <c r="D965" s="55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8">
      <c r="A966" s="54"/>
      <c r="B966" s="54"/>
      <c r="C966" s="55"/>
      <c r="D966" s="55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8">
      <c r="A967" s="54"/>
      <c r="B967" s="54"/>
      <c r="C967" s="55"/>
      <c r="D967" s="55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8">
      <c r="A968" s="54"/>
      <c r="B968" s="54"/>
      <c r="C968" s="55"/>
      <c r="D968" s="55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8">
      <c r="A969" s="54"/>
      <c r="B969" s="54"/>
      <c r="C969" s="55"/>
      <c r="D969" s="55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8">
      <c r="A970" s="54"/>
      <c r="B970" s="54"/>
      <c r="C970" s="55"/>
      <c r="D970" s="55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8">
      <c r="A971" s="54"/>
      <c r="B971" s="54"/>
      <c r="C971" s="55"/>
      <c r="D971" s="55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8">
      <c r="A972" s="54"/>
      <c r="B972" s="54"/>
      <c r="C972" s="55"/>
      <c r="D972" s="55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8">
      <c r="A973" s="54"/>
      <c r="B973" s="54"/>
      <c r="C973" s="55"/>
      <c r="D973" s="55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8">
      <c r="A974" s="54"/>
      <c r="B974" s="54"/>
      <c r="C974" s="55"/>
      <c r="D974" s="55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8">
      <c r="A975" s="54"/>
      <c r="B975" s="54"/>
      <c r="C975" s="55"/>
      <c r="D975" s="55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8">
      <c r="A976" s="54"/>
      <c r="B976" s="54"/>
      <c r="C976" s="55"/>
      <c r="D976" s="55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8">
      <c r="A977" s="54"/>
      <c r="B977" s="54"/>
      <c r="C977" s="55"/>
      <c r="D977" s="55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8">
      <c r="A978" s="54"/>
      <c r="B978" s="54"/>
      <c r="C978" s="55"/>
      <c r="D978" s="55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8">
      <c r="A979" s="54"/>
      <c r="B979" s="54"/>
      <c r="C979" s="55"/>
      <c r="D979" s="55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8">
      <c r="A980" s="54"/>
      <c r="B980" s="54"/>
      <c r="C980" s="55"/>
      <c r="D980" s="55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8">
      <c r="A981" s="54"/>
      <c r="B981" s="54"/>
      <c r="C981" s="55"/>
      <c r="D981" s="55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8">
      <c r="A982" s="54"/>
      <c r="B982" s="54"/>
      <c r="C982" s="55"/>
      <c r="D982" s="55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8">
      <c r="A983" s="54"/>
      <c r="B983" s="54"/>
      <c r="C983" s="55"/>
      <c r="D983" s="55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8">
      <c r="A984" s="54"/>
      <c r="B984" s="54"/>
      <c r="C984" s="55"/>
      <c r="D984" s="55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8">
      <c r="A985" s="54"/>
      <c r="B985" s="54"/>
      <c r="C985" s="55"/>
      <c r="D985" s="55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8">
      <c r="A986" s="54"/>
      <c r="B986" s="54"/>
      <c r="C986" s="55"/>
      <c r="D986" s="55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8">
      <c r="A987" s="54"/>
      <c r="B987" s="54"/>
      <c r="C987" s="55"/>
      <c r="D987" s="55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8">
      <c r="A988" s="54"/>
      <c r="B988" s="54"/>
      <c r="C988" s="55"/>
      <c r="D988" s="55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8">
      <c r="A989" s="54"/>
      <c r="B989" s="54"/>
      <c r="C989" s="55"/>
      <c r="D989" s="55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8">
      <c r="A990" s="54"/>
      <c r="B990" s="54"/>
      <c r="C990" s="55"/>
      <c r="D990" s="55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8">
      <c r="A991" s="54"/>
      <c r="B991" s="54"/>
      <c r="C991" s="55"/>
      <c r="D991" s="55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8">
      <c r="A992" s="54"/>
      <c r="B992" s="54"/>
      <c r="C992" s="55"/>
      <c r="D992" s="55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8">
      <c r="A993" s="54"/>
      <c r="B993" s="54"/>
      <c r="C993" s="55"/>
      <c r="D993" s="55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8">
      <c r="A994" s="54"/>
      <c r="B994" s="54"/>
      <c r="C994" s="55"/>
      <c r="D994" s="55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8">
      <c r="A995" s="54"/>
      <c r="B995" s="54"/>
      <c r="C995" s="55"/>
      <c r="D995" s="55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8">
      <c r="A996" s="54"/>
      <c r="B996" s="54"/>
      <c r="C996" s="55"/>
      <c r="D996" s="55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8">
      <c r="A997" s="54"/>
      <c r="B997" s="54"/>
      <c r="C997" s="55"/>
      <c r="D997" s="55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8">
      <c r="A998" s="54"/>
      <c r="B998" s="54"/>
      <c r="C998" s="55"/>
      <c r="D998" s="55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8">
      <c r="A999" s="54"/>
      <c r="B999" s="54"/>
      <c r="C999" s="55"/>
      <c r="D999" s="55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ПОДБОР ОНК</vt:lpstr>
      <vt:lpstr>Вес стальных труб</vt:lpstr>
      <vt:lpstr>Вес чугунных труб</vt:lpstr>
      <vt:lpstr>Вес НПВХ труб</vt:lpstr>
      <vt:lpstr>Вес стеклопластиковых труб</vt:lpstr>
      <vt:lpstr>Вес керамических труб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</cp:lastModifiedBy>
  <dcterms:modified xsi:type="dcterms:W3CDTF">2022-08-25T08:09:52Z</dcterms:modified>
</cp:coreProperties>
</file>